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66925"/>
  <mc:AlternateContent xmlns:mc="http://schemas.openxmlformats.org/markup-compatibility/2006">
    <mc:Choice Requires="x15">
      <x15ac:absPath xmlns:x15ac="http://schemas.microsoft.com/office/spreadsheetml/2010/11/ac" url="\\srv2k12\RedirectedFolders\Mireille\Bureau\"/>
    </mc:Choice>
  </mc:AlternateContent>
  <xr:revisionPtr revIDLastSave="0" documentId="13_ncr:1_{316B54C3-3117-4E72-B815-05A0C665F657}" xr6:coauthVersionLast="47" xr6:coauthVersionMax="47" xr10:uidLastSave="{00000000-0000-0000-0000-000000000000}"/>
  <bookViews>
    <workbookView xWindow="-120" yWindow="-120" windowWidth="29040" windowHeight="15720" xr2:uid="{00000000-000D-0000-FFFF-FFFF00000000}"/>
  </bookViews>
  <sheets>
    <sheet name="informations-collectivite" sheetId="2" r:id="rId1"/>
    <sheet name="Donnees" sheetId="3" state="hidden" r:id="rId2"/>
    <sheet name="registre du logeur" sheetId="1" r:id="rId3"/>
  </sheets>
  <definedNames>
    <definedName name="_xlnm.Print_Area" localSheetId="2">'registre du logeur'!$E$2:$P$2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K4" i="1" l="1"/>
  <c r="G22" i="1" l="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21" i="1"/>
  <c r="N36" i="1" l="1"/>
  <c r="N37" i="1"/>
  <c r="N38" i="1"/>
  <c r="N39"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21" i="1" l="1"/>
  <c r="K14" i="1" l="1"/>
  <c r="N22" i="1"/>
  <c r="N23" i="1"/>
  <c r="N24" i="1"/>
  <c r="N25" i="1"/>
  <c r="N26" i="1"/>
  <c r="N27" i="1"/>
  <c r="N28" i="1"/>
  <c r="N29" i="1"/>
  <c r="N30" i="1"/>
  <c r="N31" i="1"/>
  <c r="N32" i="1"/>
  <c r="N33" i="1"/>
  <c r="N34" i="1"/>
  <c r="N35" i="1"/>
  <c r="N71" i="1"/>
  <c r="N79" i="1"/>
  <c r="N80" i="1"/>
  <c r="J77" i="1"/>
  <c r="H77" i="1"/>
  <c r="L90" i="1"/>
  <c r="N84" i="1"/>
  <c r="N83" i="1"/>
  <c r="N82" i="1"/>
  <c r="N81" i="1"/>
  <c r="E2" i="1"/>
  <c r="K15" i="1"/>
  <c r="P14" i="1"/>
  <c r="U68" i="1" l="1"/>
  <c r="V68" i="1" s="1"/>
  <c r="X68" i="1" s="1"/>
  <c r="Y68" i="1" s="1"/>
  <c r="O68" i="1" s="1"/>
  <c r="P68" i="1" s="1"/>
  <c r="U60" i="1"/>
  <c r="V60" i="1" s="1"/>
  <c r="X60" i="1" s="1"/>
  <c r="Y60" i="1" s="1"/>
  <c r="O60" i="1" s="1"/>
  <c r="P60" i="1" s="1"/>
  <c r="U51" i="1"/>
  <c r="V51" i="1" s="1"/>
  <c r="X51" i="1" s="1"/>
  <c r="Y51" i="1" s="1"/>
  <c r="O51" i="1" s="1"/>
  <c r="P51" i="1" s="1"/>
  <c r="U40" i="1"/>
  <c r="V40" i="1" s="1"/>
  <c r="X40" i="1" s="1"/>
  <c r="Y40" i="1" s="1"/>
  <c r="O40" i="1" s="1"/>
  <c r="P40" i="1" s="1"/>
  <c r="U67" i="1"/>
  <c r="V67" i="1" s="1"/>
  <c r="X67" i="1" s="1"/>
  <c r="Y67" i="1" s="1"/>
  <c r="O67" i="1" s="1"/>
  <c r="P67" i="1" s="1"/>
  <c r="U59" i="1"/>
  <c r="V59" i="1" s="1"/>
  <c r="X59" i="1" s="1"/>
  <c r="Y59" i="1" s="1"/>
  <c r="O59" i="1" s="1"/>
  <c r="P59" i="1" s="1"/>
  <c r="U50" i="1"/>
  <c r="V50" i="1" s="1"/>
  <c r="X50" i="1" s="1"/>
  <c r="Y50" i="1" s="1"/>
  <c r="O50" i="1" s="1"/>
  <c r="P50" i="1" s="1"/>
  <c r="U39" i="1"/>
  <c r="V39" i="1" s="1"/>
  <c r="X39" i="1" s="1"/>
  <c r="Y39" i="1" s="1"/>
  <c r="O39" i="1" s="1"/>
  <c r="P39" i="1" s="1"/>
  <c r="U49" i="1"/>
  <c r="V49" i="1" s="1"/>
  <c r="X49" i="1" s="1"/>
  <c r="Y49" i="1" s="1"/>
  <c r="O49" i="1" s="1"/>
  <c r="P49" i="1" s="1"/>
  <c r="U65" i="1"/>
  <c r="V65" i="1" s="1"/>
  <c r="X65" i="1" s="1"/>
  <c r="Y65" i="1" s="1"/>
  <c r="O65" i="1" s="1"/>
  <c r="P65" i="1" s="1"/>
  <c r="U57" i="1"/>
  <c r="V57" i="1" s="1"/>
  <c r="X57" i="1" s="1"/>
  <c r="Y57" i="1" s="1"/>
  <c r="O57" i="1" s="1"/>
  <c r="P57" i="1" s="1"/>
  <c r="U71" i="1"/>
  <c r="V71" i="1" s="1"/>
  <c r="X71" i="1" s="1"/>
  <c r="Y71" i="1" s="1"/>
  <c r="O71" i="1" s="1"/>
  <c r="P71" i="1" s="1"/>
  <c r="U37" i="1"/>
  <c r="V37" i="1" s="1"/>
  <c r="X37" i="1" s="1"/>
  <c r="Y37" i="1" s="1"/>
  <c r="O37" i="1" s="1"/>
  <c r="P37" i="1" s="1"/>
  <c r="U22" i="1"/>
  <c r="V22" i="1" s="1"/>
  <c r="U42" i="1"/>
  <c r="V42" i="1" s="1"/>
  <c r="X42" i="1" s="1"/>
  <c r="Y42" i="1" s="1"/>
  <c r="O42" i="1" s="1"/>
  <c r="P42" i="1" s="1"/>
  <c r="U66" i="1"/>
  <c r="V66" i="1" s="1"/>
  <c r="X66" i="1" s="1"/>
  <c r="Y66" i="1" s="1"/>
  <c r="O66" i="1" s="1"/>
  <c r="P66" i="1" s="1"/>
  <c r="U58" i="1"/>
  <c r="V58" i="1" s="1"/>
  <c r="X58" i="1" s="1"/>
  <c r="Y58" i="1" s="1"/>
  <c r="O58" i="1" s="1"/>
  <c r="P58" i="1" s="1"/>
  <c r="U38" i="1"/>
  <c r="V38" i="1" s="1"/>
  <c r="X38" i="1" s="1"/>
  <c r="Y38" i="1" s="1"/>
  <c r="O38" i="1" s="1"/>
  <c r="P38" i="1" s="1"/>
  <c r="U48" i="1"/>
  <c r="V48" i="1" s="1"/>
  <c r="X48" i="1" s="1"/>
  <c r="Y48" i="1" s="1"/>
  <c r="O48" i="1" s="1"/>
  <c r="P48" i="1" s="1"/>
  <c r="U41" i="1"/>
  <c r="V41" i="1" s="1"/>
  <c r="X41" i="1" s="1"/>
  <c r="Y41" i="1" s="1"/>
  <c r="O41" i="1" s="1"/>
  <c r="P41" i="1" s="1"/>
  <c r="U46" i="1"/>
  <c r="V46" i="1" s="1"/>
  <c r="X46" i="1" s="1"/>
  <c r="Y46" i="1" s="1"/>
  <c r="O46" i="1" s="1"/>
  <c r="P46" i="1" s="1"/>
  <c r="U47" i="1"/>
  <c r="V47" i="1" s="1"/>
  <c r="X47" i="1" s="1"/>
  <c r="Y47" i="1" s="1"/>
  <c r="O47" i="1" s="1"/>
  <c r="P47" i="1" s="1"/>
  <c r="U64" i="1"/>
  <c r="V64" i="1" s="1"/>
  <c r="X64" i="1" s="1"/>
  <c r="Y64" i="1" s="1"/>
  <c r="O64" i="1" s="1"/>
  <c r="P64" i="1" s="1"/>
  <c r="U56" i="1"/>
  <c r="V56" i="1" s="1"/>
  <c r="X56" i="1" s="1"/>
  <c r="Y56" i="1" s="1"/>
  <c r="O56" i="1" s="1"/>
  <c r="P56" i="1" s="1"/>
  <c r="U45" i="1"/>
  <c r="V45" i="1" s="1"/>
  <c r="X45" i="1" s="1"/>
  <c r="Y45" i="1" s="1"/>
  <c r="O45" i="1" s="1"/>
  <c r="P45" i="1" s="1"/>
  <c r="U43" i="1"/>
  <c r="V43" i="1" s="1"/>
  <c r="X43" i="1" s="1"/>
  <c r="Y43" i="1" s="1"/>
  <c r="O43" i="1" s="1"/>
  <c r="P43" i="1" s="1"/>
  <c r="U52" i="1"/>
  <c r="V52" i="1" s="1"/>
  <c r="X52" i="1" s="1"/>
  <c r="Y52" i="1" s="1"/>
  <c r="O52" i="1" s="1"/>
  <c r="P52" i="1" s="1"/>
  <c r="U54" i="1"/>
  <c r="V54" i="1" s="1"/>
  <c r="X54" i="1" s="1"/>
  <c r="Y54" i="1" s="1"/>
  <c r="O54" i="1" s="1"/>
  <c r="P54" i="1" s="1"/>
  <c r="U63" i="1"/>
  <c r="V63" i="1" s="1"/>
  <c r="X63" i="1" s="1"/>
  <c r="Y63" i="1" s="1"/>
  <c r="O63" i="1" s="1"/>
  <c r="P63" i="1" s="1"/>
  <c r="U55" i="1"/>
  <c r="V55" i="1" s="1"/>
  <c r="X55" i="1" s="1"/>
  <c r="Y55" i="1" s="1"/>
  <c r="O55" i="1" s="1"/>
  <c r="P55" i="1" s="1"/>
  <c r="U44" i="1"/>
  <c r="V44" i="1" s="1"/>
  <c r="X44" i="1" s="1"/>
  <c r="Y44" i="1" s="1"/>
  <c r="O44" i="1" s="1"/>
  <c r="P44" i="1" s="1"/>
  <c r="U62" i="1"/>
  <c r="V62" i="1" s="1"/>
  <c r="X62" i="1" s="1"/>
  <c r="Y62" i="1" s="1"/>
  <c r="O62" i="1" s="1"/>
  <c r="P62" i="1" s="1"/>
  <c r="U53" i="1"/>
  <c r="V53" i="1" s="1"/>
  <c r="X53" i="1" s="1"/>
  <c r="Y53" i="1" s="1"/>
  <c r="O53" i="1" s="1"/>
  <c r="P53" i="1" s="1"/>
  <c r="U61" i="1"/>
  <c r="V61" i="1" s="1"/>
  <c r="X61" i="1" s="1"/>
  <c r="Y61" i="1" s="1"/>
  <c r="O61" i="1" s="1"/>
  <c r="P61" i="1" s="1"/>
  <c r="U70" i="1"/>
  <c r="V70" i="1" s="1"/>
  <c r="X70" i="1" s="1"/>
  <c r="Y70" i="1" s="1"/>
  <c r="O70" i="1" s="1"/>
  <c r="P70" i="1" s="1"/>
  <c r="U69" i="1"/>
  <c r="V69" i="1" s="1"/>
  <c r="X69" i="1" s="1"/>
  <c r="Y69" i="1" s="1"/>
  <c r="O69" i="1" s="1"/>
  <c r="P69" i="1" s="1"/>
  <c r="U32" i="1"/>
  <c r="V32" i="1" s="1"/>
  <c r="U24" i="1"/>
  <c r="V24" i="1" s="1"/>
  <c r="U31" i="1"/>
  <c r="V31" i="1" s="1"/>
  <c r="U30" i="1"/>
  <c r="V30" i="1" s="1"/>
  <c r="X30" i="1" s="1"/>
  <c r="Y30" i="1" s="1"/>
  <c r="O30" i="1" s="1"/>
  <c r="P30" i="1" s="1"/>
  <c r="U35" i="1"/>
  <c r="V35" i="1" s="1"/>
  <c r="U36" i="1"/>
  <c r="V36" i="1" s="1"/>
  <c r="U34" i="1"/>
  <c r="V34" i="1" s="1"/>
  <c r="U23" i="1"/>
  <c r="V23" i="1" s="1"/>
  <c r="U28" i="1"/>
  <c r="V28" i="1" s="1"/>
  <c r="X28" i="1" s="1"/>
  <c r="Y28" i="1" s="1"/>
  <c r="O28" i="1" s="1"/>
  <c r="P28" i="1" s="1"/>
  <c r="U26" i="1"/>
  <c r="V26" i="1" s="1"/>
  <c r="X26" i="1" s="1"/>
  <c r="Y26" i="1" s="1"/>
  <c r="O26" i="1" s="1"/>
  <c r="P26" i="1" s="1"/>
  <c r="U33" i="1"/>
  <c r="V33" i="1" s="1"/>
  <c r="U29" i="1"/>
  <c r="V29" i="1" s="1"/>
  <c r="X29" i="1" s="1"/>
  <c r="Y29" i="1" s="1"/>
  <c r="O29" i="1" s="1"/>
  <c r="P29" i="1" s="1"/>
  <c r="U27" i="1"/>
  <c r="V27" i="1" s="1"/>
  <c r="U25" i="1"/>
  <c r="V25" i="1" s="1"/>
  <c r="N78" i="1"/>
  <c r="U21" i="1"/>
  <c r="V21" i="1" s="1"/>
  <c r="W30" i="1"/>
  <c r="W22" i="1"/>
  <c r="W32" i="1"/>
  <c r="W31" i="1"/>
  <c r="W71" i="1"/>
  <c r="W29" i="1"/>
  <c r="W25" i="1"/>
  <c r="W23" i="1"/>
  <c r="W36" i="1"/>
  <c r="W28" i="1"/>
  <c r="W33" i="1"/>
  <c r="W24" i="1"/>
  <c r="W35" i="1"/>
  <c r="W27" i="1"/>
  <c r="W34" i="1"/>
  <c r="W26" i="1"/>
  <c r="W21" i="1"/>
  <c r="N72" i="1"/>
  <c r="X24" i="1" l="1"/>
  <c r="Y24" i="1" s="1"/>
  <c r="O24" i="1" s="1"/>
  <c r="P24" i="1" s="1"/>
  <c r="X22" i="1"/>
  <c r="Y22" i="1" s="1"/>
  <c r="O22" i="1" s="1"/>
  <c r="P22" i="1" s="1"/>
  <c r="X32" i="1"/>
  <c r="Y32" i="1" s="1"/>
  <c r="O32" i="1" s="1"/>
  <c r="P32" i="1" s="1"/>
  <c r="X23" i="1"/>
  <c r="Y23" i="1" s="1"/>
  <c r="O23" i="1" s="1"/>
  <c r="P23" i="1" s="1"/>
  <c r="X25" i="1"/>
  <c r="Y25" i="1" s="1"/>
  <c r="O25" i="1" s="1"/>
  <c r="P25" i="1" s="1"/>
  <c r="X36" i="1"/>
  <c r="Y36" i="1" s="1"/>
  <c r="O36" i="1" s="1"/>
  <c r="P36" i="1" s="1"/>
  <c r="X33" i="1"/>
  <c r="Y33" i="1" s="1"/>
  <c r="O33" i="1" s="1"/>
  <c r="P33" i="1" s="1"/>
  <c r="X31" i="1"/>
  <c r="Y31" i="1" s="1"/>
  <c r="O31" i="1" s="1"/>
  <c r="P31" i="1" s="1"/>
  <c r="X34" i="1"/>
  <c r="Y34" i="1" s="1"/>
  <c r="O34" i="1" s="1"/>
  <c r="P34" i="1" s="1"/>
  <c r="X27" i="1"/>
  <c r="Y27" i="1" s="1"/>
  <c r="O27" i="1" s="1"/>
  <c r="P27" i="1" s="1"/>
  <c r="X35" i="1"/>
  <c r="Y35" i="1" s="1"/>
  <c r="O35" i="1" s="1"/>
  <c r="P35" i="1" s="1"/>
  <c r="X21" i="1"/>
  <c r="Y21" i="1" s="1"/>
  <c r="O21" i="1" s="1"/>
  <c r="P21" i="1" s="1"/>
  <c r="P72" i="1" l="1"/>
  <c r="N85" i="1" s="1"/>
</calcChain>
</file>

<file path=xl/sharedStrings.xml><?xml version="1.0" encoding="utf-8"?>
<sst xmlns="http://schemas.openxmlformats.org/spreadsheetml/2006/main" count="83" uniqueCount="77">
  <si>
    <t>Date d'arrivée</t>
  </si>
  <si>
    <t>date de départ</t>
  </si>
  <si>
    <t>Nom du propriétaire :</t>
  </si>
  <si>
    <t>Adresse du propriétaire :</t>
  </si>
  <si>
    <t>Capacité totale d'accueil :</t>
  </si>
  <si>
    <t>Nb de chambres :</t>
  </si>
  <si>
    <t>Année :</t>
  </si>
  <si>
    <t>%</t>
  </si>
  <si>
    <t>€</t>
  </si>
  <si>
    <t xml:space="preserve">Montant total collecté </t>
  </si>
  <si>
    <t xml:space="preserve">Nombre total d'exonération </t>
  </si>
  <si>
    <t>Saisonniers</t>
  </si>
  <si>
    <t>Social</t>
  </si>
  <si>
    <t>Hébergement d’urgence</t>
  </si>
  <si>
    <t>Mineures</t>
  </si>
  <si>
    <t>Eléments à reporter dans votre déclaration mensuelle</t>
  </si>
  <si>
    <t>Exonérés</t>
  </si>
  <si>
    <t>Nombre de nuits du séjour</t>
  </si>
  <si>
    <t>Prix de la nuit</t>
  </si>
  <si>
    <t>Assujettis non exonérés</t>
  </si>
  <si>
    <t>Tarif de la taxe par personne + taxe(s) aditionnelle(s)</t>
  </si>
  <si>
    <t>Occupants</t>
  </si>
  <si>
    <t>Montant de la taxe de séjour percçue</t>
  </si>
  <si>
    <t>TOTAL €</t>
  </si>
  <si>
    <t>Nombre total de nuitées</t>
  </si>
  <si>
    <t>Non assujetties</t>
  </si>
  <si>
    <t xml:space="preserve">Le tarif de la taxe de séjour des hébergements sans classement ou en attente de classement 
(hôtels, meublés, résidences de tourisme, villages de vacances) saufles chambres d’hôtes, les aires de camping-cars, les terrains de camping et de caravanage et les ports de plaisance est de : </t>
  </si>
  <si>
    <t>Taxe(s) additionnelle(s)</t>
  </si>
  <si>
    <t>Nombre de nuitées assujetties non éxonérées</t>
  </si>
  <si>
    <t>Pourcentage voté par la collectivité</t>
  </si>
  <si>
    <t>Menu déroulant</t>
  </si>
  <si>
    <t>Janvier</t>
  </si>
  <si>
    <t>Février</t>
  </si>
  <si>
    <t>Mars</t>
  </si>
  <si>
    <t>Avril</t>
  </si>
  <si>
    <t>Mai</t>
  </si>
  <si>
    <t>Juin</t>
  </si>
  <si>
    <t>Juillet</t>
  </si>
  <si>
    <t>Août</t>
  </si>
  <si>
    <t>Septembre</t>
  </si>
  <si>
    <t>Octobre</t>
  </si>
  <si>
    <t>Novembre</t>
  </si>
  <si>
    <t>Décembre</t>
  </si>
  <si>
    <t>Etablissement :</t>
  </si>
  <si>
    <t>Adresse de l'établissement :</t>
  </si>
  <si>
    <t>Numéro d'enregistrement :</t>
  </si>
  <si>
    <t>Mois :</t>
  </si>
  <si>
    <t>Nombre de personnes ssujettis* non exonérés</t>
  </si>
  <si>
    <t>Nombre de personnes mineures</t>
  </si>
  <si>
    <t>Nombre de titulaires d’un contrat de travail saisonnier  employés dans la commune</t>
  </si>
  <si>
    <t xml:space="preserve">Nombre de personnes bénéficiant d’un hébergement d’urgence </t>
  </si>
  <si>
    <t>Nombre de personnes occupant des locaux dont le loyer est inférieur à un tarif voté par la collectivité**</t>
  </si>
  <si>
    <t>Nombre de personnes non assujetties*</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</si>
  <si>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</si>
  <si>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Vous ne pouvez rien inscrire dans les colonnes grises; les formules de calcul étant déjà intégrées.</t>
  </si>
  <si>
    <t xml:space="preserve">Déclaration de taxe de Séjour </t>
  </si>
  <si>
    <t>TARIF DE LA TAXE PROPORTIONNEL</t>
  </si>
  <si>
    <t>Informations à remplir par le service de la taxe de séjour</t>
  </si>
  <si>
    <t>calcul taxe</t>
  </si>
  <si>
    <t>calcul taxe arrondi</t>
  </si>
  <si>
    <t>Calcul taxe arrodi + taxe additionnelle</t>
  </si>
  <si>
    <t xml:space="preserve">(Calcul taxe arrodi + taxe additionnelle) arrodi </t>
  </si>
  <si>
    <t>Pourcentage</t>
  </si>
  <si>
    <t>Adresse pied de page</t>
  </si>
  <si>
    <t>URL de la page d'accueil de la plateforme</t>
  </si>
  <si>
    <t xml:space="preserve">Nom de la collectivité </t>
  </si>
  <si>
    <t>Le tarif plafond de la taxe de séjour hors taxe additionnelle est de :</t>
  </si>
  <si>
    <t>Tarif plafond hors taxe additionnelle</t>
  </si>
  <si>
    <t>Pour les hébergements à</t>
  </si>
  <si>
    <t>TOTAL NUITÉES ASSUJETTIES NON ÉXONÉRÉES</t>
  </si>
  <si>
    <t>DECLARATION MENSUELLE DE TAXE DE SEJOUR</t>
  </si>
  <si>
    <t>Montant total de la durée du séjour (HT)</t>
  </si>
  <si>
    <t>REGISTRE DES SÉJOURS</t>
  </si>
  <si>
    <t>Ce registre concerne les hébergements sans classement ou en attente de classement (hôtels, meublés, résidences de tourisme, villages de vacances,) 
sauf hébergements de plein air et auberges collectives.</t>
  </si>
  <si>
    <t>Année de collecte</t>
  </si>
  <si>
    <t>Communauté d'agglomération Gap Tallard Durance</t>
  </si>
  <si>
    <t>Taxe additionnelle départementale 04 &amp; 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</si>
</sst>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 #,##0.00_)\ &quot;€&quot;_ ;_ * \(#,##0.00\)\ &quot;€&quot;_ ;_ * &quot;-&quot;??_)\ &quot;€&quot;_ ;_ @_ "/>
    <numFmt numFmtId="165" formatCode="_ * #,##0.000_)\ &quot;€&quot;_ ;_ * \(#,##0.000\)\ &quot;€&quot;_ ;_ * &quot;-&quot;??_)\ &quot;€&quot;_ ;_ @_ "/>
    <numFmt numFmtId="166" formatCode="0.0000"/>
  </numFmts>
  <fonts count="31">
    <font>
      <sz val="12"/>
      <color theme="1"/>
      <name val="Calibri"/>
      <family val="2"/>
      <scheme val="minor"/>
    </font>
    <font>
      <b/>
      <sz val="12"/>
      <color theme="0"/>
      <name val="Calibri"/>
      <family val="2"/>
      <scheme val="minor"/>
    </font>
    <font>
      <sz val="12"/>
      <color theme="0"/>
      <name val="Calibri"/>
      <family val="2"/>
      <scheme val="minor"/>
    </font>
    <font>
      <sz val="12"/>
      <name val="Calibri"/>
      <family val="2"/>
      <scheme val="minor"/>
    </font>
    <font>
      <sz val="10"/>
      <name val="Arial"/>
      <family val="2"/>
    </font>
    <font>
      <b/>
      <sz val="16"/>
      <color theme="1"/>
      <name val="Calibri (Corps)_x0000_"/>
    </font>
    <font>
      <sz val="12"/>
      <color rgb="FFFF0000"/>
      <name val="Calibri"/>
      <family val="2"/>
      <scheme val="minor"/>
    </font>
    <font>
      <b/>
      <sz val="12"/>
      <color theme="1"/>
      <name val="Calibri"/>
      <family val="2"/>
      <scheme val="minor"/>
    </font>
    <font>
      <b/>
      <sz val="16"/>
      <color theme="1"/>
      <name val="Calibri"/>
      <family val="2"/>
      <scheme val="minor"/>
    </font>
    <font>
      <sz val="20"/>
      <color theme="1"/>
      <name val="Calibri"/>
      <family val="2"/>
      <scheme val="minor"/>
    </font>
    <font>
      <u/>
      <sz val="12"/>
      <color theme="10"/>
      <name val="Calibri"/>
      <family val="2"/>
      <scheme val="minor"/>
    </font>
    <font>
      <sz val="18"/>
      <color theme="0"/>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b/>
      <sz val="20"/>
      <color theme="5"/>
      <name val="Calibri"/>
      <family val="2"/>
      <scheme val="minor"/>
    </font>
    <font>
      <b/>
      <sz val="12"/>
      <color theme="5"/>
      <name val="Calibri"/>
      <family val="2"/>
      <scheme val="minor"/>
    </font>
    <font>
      <b/>
      <u/>
      <sz val="16"/>
      <color theme="10"/>
      <name val="Calibri"/>
      <family val="2"/>
      <scheme val="minor"/>
    </font>
    <font>
      <b/>
      <sz val="12"/>
      <color rgb="FFFA7D00"/>
      <name val="Calibri"/>
      <family val="2"/>
      <scheme val="minor"/>
    </font>
    <font>
      <b/>
      <sz val="16"/>
      <name val="Arial"/>
      <family val="2"/>
    </font>
    <font>
      <b/>
      <sz val="14"/>
      <color indexed="62"/>
      <name val="Arial"/>
      <family val="2"/>
    </font>
    <font>
      <sz val="14"/>
      <name val="Calibri"/>
      <family val="2"/>
    </font>
    <font>
      <b/>
      <sz val="11"/>
      <name val="Calibri"/>
      <family val="2"/>
    </font>
    <font>
      <b/>
      <sz val="18"/>
      <color theme="1"/>
      <name val="Calibri"/>
      <family val="2"/>
      <scheme val="minor"/>
    </font>
    <font>
      <sz val="16"/>
      <name val="Calibri"/>
      <family val="2"/>
    </font>
    <font>
      <sz val="10"/>
      <color theme="1"/>
      <name val="Calibri (Corps)_x0000_"/>
    </font>
    <font>
      <i/>
      <sz val="9"/>
      <color indexed="10"/>
      <name val="Arial"/>
      <family val="2"/>
    </font>
    <font>
      <sz val="14"/>
      <color theme="1"/>
      <name val="Calibri"/>
      <family val="2"/>
      <scheme val="minor"/>
    </font>
    <font>
      <b/>
      <sz val="16"/>
      <name val="Calibri"/>
      <family val="2"/>
      <scheme val="minor"/>
    </font>
    <font>
      <b/>
      <sz val="20"/>
      <color theme="1"/>
      <name val="Calibri"/>
      <family val="2"/>
      <scheme val="minor"/>
    </font>
    <font>
      <b/>
      <sz val="12"/>
      <color rgb="FFFFC000"/>
      <name val="Calibri"/>
      <family val="2"/>
      <scheme val="minor"/>
    </font>
  </fonts>
  <fills count="18">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bgColor indexed="64"/>
      </patternFill>
    </fill>
    <fill>
      <patternFill patternType="solid">
        <fgColor rgb="FFF2F2F2"/>
      </patternFill>
    </fill>
    <fill>
      <patternFill patternType="solid">
        <fgColor theme="8"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17">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s>
  <cellStyleXfs count="3">
    <xf numFmtId="0" fontId="0" fillId="0" borderId="0"/>
    <xf numFmtId="0" fontId="10" fillId="0" borderId="0" applyNumberFormat="0" applyFill="0" applyBorder="0" applyAlignment="0" applyProtection="0"/>
    <xf numFmtId="0" fontId="18" fillId="10" borderId="16" applyNumberFormat="0" applyAlignment="0" applyProtection="0"/>
  </cellStyleXfs>
  <cellXfs count="147">
    <xf numFmtId="0" fontId="0" fillId="0" borderId="0" xfId="0"/>
    <xf numFmtId="0" fontId="0" fillId="0" borderId="0" xfId="0" applyAlignment="1">
      <alignment wrapText="1"/>
    </xf>
    <xf numFmtId="0" fontId="3" fillId="0" borderId="0" xfId="0" applyFont="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xf>
    <xf numFmtId="0" fontId="6" fillId="0" borderId="0" xfId="0" applyFont="1"/>
    <xf numFmtId="0" fontId="7" fillId="0" borderId="0" xfId="0" applyFont="1"/>
    <xf numFmtId="0" fontId="0" fillId="0" borderId="0" xfId="0" applyAlignment="1">
      <alignment horizontal="left" wrapText="1"/>
    </xf>
    <xf numFmtId="0" fontId="3" fillId="0" borderId="2" xfId="0" applyFont="1" applyBorder="1" applyAlignment="1">
      <alignment horizontal="center" vertical="center" wrapText="1"/>
    </xf>
    <xf numFmtId="0" fontId="0" fillId="0" borderId="2" xfId="0" applyBorder="1" applyAlignment="1">
      <alignment horizontal="center" vertical="center" wrapText="1"/>
    </xf>
    <xf numFmtId="0" fontId="4" fillId="0" borderId="2" xfId="0" applyFont="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Alignment="1">
      <alignment horizontal="center" vertical="center"/>
    </xf>
    <xf numFmtId="0" fontId="0" fillId="0" borderId="0" xfId="0" applyAlignment="1">
      <alignment horizontal="left" vertical="center"/>
    </xf>
    <xf numFmtId="0" fontId="2" fillId="6" borderId="3" xfId="0" applyFont="1" applyFill="1" applyBorder="1" applyAlignment="1">
      <alignment vertical="center" wrapText="1"/>
    </xf>
    <xf numFmtId="0" fontId="0" fillId="0" borderId="5" xfId="0" applyBorder="1"/>
    <xf numFmtId="0" fontId="9" fillId="0" borderId="5" xfId="0" applyFont="1" applyBorder="1" applyAlignment="1">
      <alignment horizontal="left" vertical="center" wrapText="1"/>
    </xf>
    <xf numFmtId="0" fontId="9" fillId="0" borderId="5" xfId="0" applyFont="1" applyBorder="1" applyAlignment="1">
      <alignment horizontal="left" vertical="center"/>
    </xf>
    <xf numFmtId="0" fontId="6" fillId="0" borderId="0" xfId="0" applyFont="1" applyAlignment="1">
      <alignment vertical="center"/>
    </xf>
    <xf numFmtId="0" fontId="0" fillId="0" borderId="0" xfId="0" applyAlignment="1">
      <alignment vertical="top" wrapText="1"/>
    </xf>
    <xf numFmtId="0" fontId="11" fillId="7" borderId="3" xfId="0" applyFont="1" applyFill="1" applyBorder="1" applyAlignment="1">
      <alignment horizontal="center" vertical="center"/>
    </xf>
    <xf numFmtId="0" fontId="12" fillId="0" borderId="0" xfId="0" applyFont="1"/>
    <xf numFmtId="0" fontId="0" fillId="8" borderId="0" xfId="0" applyFill="1"/>
    <xf numFmtId="0" fontId="2" fillId="8" borderId="0" xfId="0" applyFont="1" applyFill="1"/>
    <xf numFmtId="0" fontId="14" fillId="8" borderId="0" xfId="0" applyFont="1" applyFill="1"/>
    <xf numFmtId="0" fontId="13" fillId="8" borderId="3" xfId="0" applyFont="1" applyFill="1" applyBorder="1"/>
    <xf numFmtId="0" fontId="0" fillId="8" borderId="4" xfId="0" applyFill="1" applyBorder="1"/>
    <xf numFmtId="0" fontId="13" fillId="8" borderId="11" xfId="0" applyFont="1" applyFill="1" applyBorder="1"/>
    <xf numFmtId="0" fontId="0" fillId="8" borderId="9" xfId="0" applyFill="1" applyBorder="1"/>
    <xf numFmtId="0" fontId="13" fillId="8" borderId="8" xfId="0" applyFont="1" applyFill="1" applyBorder="1"/>
    <xf numFmtId="0" fontId="13" fillId="8" borderId="13" xfId="0" applyFont="1" applyFill="1" applyBorder="1"/>
    <xf numFmtId="0" fontId="0" fillId="8" borderId="14" xfId="0" applyFill="1" applyBorder="1"/>
    <xf numFmtId="0" fontId="0" fillId="9" borderId="5" xfId="0" applyFill="1" applyBorder="1"/>
    <xf numFmtId="0" fontId="0" fillId="9" borderId="5" xfId="0" applyFill="1" applyBorder="1" applyAlignment="1">
      <alignment vertical="center"/>
    </xf>
    <xf numFmtId="0" fontId="0" fillId="8" borderId="0" xfId="0" applyFill="1" applyAlignment="1">
      <alignment vertical="center"/>
    </xf>
    <xf numFmtId="2" fontId="0" fillId="9" borderId="5" xfId="0" applyNumberFormat="1" applyFill="1" applyBorder="1"/>
    <xf numFmtId="0" fontId="15" fillId="0" borderId="3" xfId="0" applyFont="1" applyBorder="1" applyAlignment="1">
      <alignment horizontal="center" vertical="center"/>
    </xf>
    <xf numFmtId="0" fontId="15" fillId="0" borderId="3" xfId="0" applyFont="1" applyBorder="1" applyAlignment="1">
      <alignment horizontal="right" vertical="center" wrapText="1"/>
    </xf>
    <xf numFmtId="2" fontId="16" fillId="0" borderId="3" xfId="0" applyNumberFormat="1" applyFont="1" applyBorder="1"/>
    <xf numFmtId="0" fontId="4" fillId="0" borderId="0" xfId="0" applyFont="1" applyAlignment="1">
      <alignment horizontal="center" wrapText="1"/>
    </xf>
    <xf numFmtId="0" fontId="22" fillId="12" borderId="0" xfId="2" applyFont="1" applyFill="1" applyBorder="1" applyProtection="1">
      <protection locked="0"/>
    </xf>
    <xf numFmtId="0" fontId="21" fillId="12" borderId="0" xfId="0" applyFont="1" applyFill="1" applyProtection="1">
      <protection locked="0"/>
    </xf>
    <xf numFmtId="0" fontId="3" fillId="0" borderId="0" xfId="0" applyFont="1"/>
    <xf numFmtId="0" fontId="23" fillId="0" borderId="0" xfId="0" applyFont="1" applyAlignment="1">
      <alignment horizontal="left"/>
    </xf>
    <xf numFmtId="0" fontId="0" fillId="0" borderId="0" xfId="0" applyAlignment="1">
      <alignment horizontal="right"/>
    </xf>
    <xf numFmtId="0" fontId="5" fillId="0" borderId="8" xfId="0" applyFont="1" applyBorder="1" applyAlignment="1">
      <alignment vertical="center"/>
    </xf>
    <xf numFmtId="0" fontId="5" fillId="0" borderId="0" xfId="0" applyFont="1" applyAlignment="1">
      <alignment vertical="center"/>
    </xf>
    <xf numFmtId="0" fontId="27" fillId="0" borderId="0" xfId="0" applyFont="1"/>
    <xf numFmtId="0" fontId="27" fillId="15" borderId="0" xfId="0" applyFont="1" applyFill="1"/>
    <xf numFmtId="0" fontId="0" fillId="5" borderId="11" xfId="0" applyFill="1" applyBorder="1" applyAlignment="1">
      <alignment horizontal="left"/>
    </xf>
    <xf numFmtId="0" fontId="0" fillId="5" borderId="4" xfId="0" applyFill="1" applyBorder="1"/>
    <xf numFmtId="0" fontId="0" fillId="5" borderId="5" xfId="0" applyFill="1" applyBorder="1"/>
    <xf numFmtId="0" fontId="3" fillId="16" borderId="2" xfId="0" applyFont="1" applyFill="1" applyBorder="1"/>
    <xf numFmtId="0" fontId="2" fillId="7" borderId="2" xfId="0" applyFont="1" applyFill="1" applyBorder="1" applyAlignment="1">
      <alignment horizontal="center"/>
    </xf>
    <xf numFmtId="164" fontId="0" fillId="0" borderId="0" xfId="0" applyNumberFormat="1" applyAlignment="1">
      <alignment horizontal="center"/>
    </xf>
    <xf numFmtId="164" fontId="1" fillId="7" borderId="2" xfId="0" applyNumberFormat="1" applyFont="1" applyFill="1" applyBorder="1" applyAlignment="1">
      <alignment horizontal="center"/>
    </xf>
    <xf numFmtId="164" fontId="11" fillId="7" borderId="2" xfId="0" applyNumberFormat="1" applyFont="1" applyFill="1" applyBorder="1" applyAlignment="1">
      <alignment horizontal="center" vertical="center"/>
    </xf>
    <xf numFmtId="0" fontId="0" fillId="0" borderId="0" xfId="0" applyAlignment="1">
      <alignment horizontal="center"/>
    </xf>
    <xf numFmtId="0" fontId="0" fillId="5" borderId="4" xfId="0" applyFill="1" applyBorder="1" applyAlignment="1">
      <alignment horizontal="left"/>
    </xf>
    <xf numFmtId="0" fontId="0" fillId="5" borderId="5" xfId="0" applyFill="1" applyBorder="1" applyAlignment="1">
      <alignment horizontal="left"/>
    </xf>
    <xf numFmtId="0" fontId="0" fillId="0" borderId="0" xfId="0" applyAlignment="1">
      <alignment horizontal="center" wrapText="1"/>
    </xf>
    <xf numFmtId="165" fontId="0" fillId="0" borderId="0" xfId="0" applyNumberFormat="1" applyAlignment="1">
      <alignment horizontal="center"/>
    </xf>
    <xf numFmtId="0" fontId="3" fillId="0" borderId="0" xfId="0" applyFont="1" applyAlignment="1">
      <alignment horizontal="center" vertical="center"/>
    </xf>
    <xf numFmtId="0" fontId="3" fillId="0" borderId="0" xfId="0" applyFont="1" applyAlignment="1">
      <alignment horizontal="center" vertical="center" wrapText="1"/>
    </xf>
    <xf numFmtId="166" fontId="3" fillId="0" borderId="0" xfId="0" applyNumberFormat="1" applyFont="1" applyAlignment="1">
      <alignment horizontal="center"/>
    </xf>
    <xf numFmtId="1" fontId="3" fillId="0" borderId="0" xfId="0" applyNumberFormat="1" applyFont="1" applyAlignment="1">
      <alignment horizontal="center"/>
    </xf>
    <xf numFmtId="0" fontId="3" fillId="0" borderId="0" xfId="0" applyFont="1" applyAlignment="1">
      <alignment horizontal="center"/>
    </xf>
    <xf numFmtId="0" fontId="8" fillId="8" borderId="0" xfId="0" applyFont="1" applyFill="1" applyAlignment="1">
      <alignment vertical="center" wrapText="1"/>
    </xf>
    <xf numFmtId="0" fontId="13" fillId="8" borderId="3" xfId="0" applyFont="1" applyFill="1" applyBorder="1" applyAlignment="1">
      <alignment horizontal="left" vertical="center"/>
    </xf>
    <xf numFmtId="0" fontId="0" fillId="8" borderId="4" xfId="0" applyFill="1" applyBorder="1" applyAlignment="1">
      <alignment horizontal="left" vertical="center"/>
    </xf>
    <xf numFmtId="0" fontId="0" fillId="8" borderId="14" xfId="0" applyFill="1" applyBorder="1" applyAlignment="1">
      <alignment horizontal="center"/>
    </xf>
    <xf numFmtId="0" fontId="0" fillId="8" borderId="0" xfId="0" applyFill="1" applyAlignment="1">
      <alignment horizontal="center"/>
    </xf>
    <xf numFmtId="0" fontId="8" fillId="8" borderId="0" xfId="0" applyFont="1" applyFill="1" applyAlignment="1">
      <alignment horizontal="center" vertical="center" wrapText="1"/>
    </xf>
    <xf numFmtId="0" fontId="13" fillId="8" borderId="14" xfId="0" applyFont="1" applyFill="1" applyBorder="1"/>
    <xf numFmtId="14" fontId="3" fillId="12" borderId="2" xfId="0" applyNumberFormat="1" applyFont="1" applyFill="1" applyBorder="1" applyAlignment="1" applyProtection="1">
      <alignment horizontal="center"/>
      <protection locked="0"/>
    </xf>
    <xf numFmtId="0" fontId="3" fillId="12" borderId="2" xfId="0" applyFont="1" applyFill="1" applyBorder="1" applyAlignment="1" applyProtection="1">
      <alignment horizontal="center"/>
      <protection locked="0"/>
    </xf>
    <xf numFmtId="164" fontId="3" fillId="16" borderId="2" xfId="0" applyNumberFormat="1" applyFont="1" applyFill="1" applyBorder="1"/>
    <xf numFmtId="0" fontId="19" fillId="0" borderId="0" xfId="0" applyFont="1"/>
    <xf numFmtId="0" fontId="21" fillId="0" borderId="0" xfId="0" applyFont="1" applyAlignment="1">
      <alignment horizontal="right" vertical="center"/>
    </xf>
    <xf numFmtId="0" fontId="21" fillId="0" borderId="0" xfId="0" applyFont="1" applyAlignment="1">
      <alignment horizontal="right"/>
    </xf>
    <xf numFmtId="0" fontId="0" fillId="5" borderId="4" xfId="0" applyFill="1" applyBorder="1" applyAlignment="1">
      <alignment horizontal="left" vertical="center" wrapText="1"/>
    </xf>
    <xf numFmtId="0" fontId="3" fillId="17" borderId="2" xfId="0" applyFont="1" applyFill="1" applyBorder="1" applyAlignment="1">
      <alignment horizontal="center"/>
    </xf>
    <xf numFmtId="0" fontId="8" fillId="8" borderId="6" xfId="0" applyFont="1" applyFill="1" applyBorder="1" applyAlignment="1">
      <alignment horizontal="center" vertical="center" wrapText="1"/>
    </xf>
    <xf numFmtId="0" fontId="8" fillId="8" borderId="7" xfId="0" applyFont="1" applyFill="1" applyBorder="1" applyAlignment="1">
      <alignment vertical="center" wrapText="1"/>
    </xf>
    <xf numFmtId="0" fontId="8" fillId="9" borderId="1" xfId="0" applyFont="1" applyFill="1" applyBorder="1" applyAlignment="1">
      <alignment horizontal="center" vertical="center" wrapText="1"/>
    </xf>
    <xf numFmtId="0" fontId="13" fillId="8" borderId="3" xfId="0" applyFont="1" applyFill="1" applyBorder="1" applyAlignment="1">
      <alignment wrapText="1"/>
    </xf>
    <xf numFmtId="0" fontId="30" fillId="0" borderId="0" xfId="0" applyFont="1" applyAlignment="1">
      <alignment horizontal="center" vertical="center" wrapText="1"/>
    </xf>
    <xf numFmtId="0" fontId="19" fillId="0" borderId="0" xfId="0" applyFont="1" applyAlignment="1">
      <alignment horizontal="center"/>
    </xf>
    <xf numFmtId="0" fontId="26" fillId="0" borderId="9" xfId="0" applyFont="1" applyBorder="1" applyAlignment="1">
      <alignment horizontal="left" vertical="top" wrapText="1"/>
    </xf>
    <xf numFmtId="0" fontId="26" fillId="0" borderId="0" xfId="0" applyFont="1" applyAlignment="1">
      <alignment horizontal="left" vertical="top" wrapText="1"/>
    </xf>
    <xf numFmtId="0" fontId="21" fillId="11" borderId="0" xfId="0" applyFont="1" applyFill="1" applyAlignment="1" applyProtection="1">
      <alignment horizontal="left"/>
      <protection locked="0"/>
    </xf>
    <xf numFmtId="0" fontId="21" fillId="0" borderId="0" xfId="0" applyFont="1" applyAlignment="1">
      <alignment horizontal="right" vertical="center"/>
    </xf>
    <xf numFmtId="0" fontId="24" fillId="11" borderId="0" xfId="0" applyFont="1" applyFill="1" applyAlignment="1" applyProtection="1">
      <alignment horizontal="left" vertical="center"/>
      <protection locked="0"/>
    </xf>
    <xf numFmtId="0" fontId="20" fillId="13" borderId="0" xfId="0" applyFont="1" applyFill="1" applyAlignment="1" applyProtection="1">
      <alignment horizontal="center" vertical="center"/>
      <protection locked="0"/>
    </xf>
    <xf numFmtId="0" fontId="28" fillId="0" borderId="0" xfId="0" applyFont="1" applyAlignment="1">
      <alignment horizontal="right" vertical="center"/>
    </xf>
    <xf numFmtId="0" fontId="0" fillId="0" borderId="0" xfId="0" applyAlignment="1">
      <alignment horizontal="center"/>
    </xf>
    <xf numFmtId="0" fontId="2" fillId="2" borderId="0" xfId="0" applyFont="1" applyFill="1" applyAlignment="1">
      <alignment horizontal="center" vertical="center"/>
    </xf>
    <xf numFmtId="0" fontId="2" fillId="6" borderId="3" xfId="0" applyFont="1" applyFill="1" applyBorder="1" applyAlignment="1">
      <alignment horizontal="left" vertical="center" wrapText="1"/>
    </xf>
    <xf numFmtId="0" fontId="2" fillId="6" borderId="5" xfId="0" applyFont="1" applyFill="1" applyBorder="1" applyAlignment="1">
      <alignment horizontal="left" vertical="center" wrapText="1"/>
    </xf>
    <xf numFmtId="0" fontId="25" fillId="0" borderId="9" xfId="0" applyFont="1" applyBorder="1" applyAlignment="1">
      <alignment horizontal="left" vertical="top" wrapText="1"/>
    </xf>
    <xf numFmtId="0" fontId="25" fillId="0" borderId="10" xfId="0" applyFont="1" applyBorder="1" applyAlignment="1">
      <alignment horizontal="left" vertical="top" wrapText="1"/>
    </xf>
    <xf numFmtId="0" fontId="0" fillId="0" borderId="3" xfId="0" applyBorder="1" applyAlignment="1">
      <alignment horizontal="right"/>
    </xf>
    <xf numFmtId="0" fontId="0" fillId="0" borderId="4" xfId="0" applyBorder="1" applyAlignment="1">
      <alignment horizontal="right"/>
    </xf>
    <xf numFmtId="0" fontId="0" fillId="0" borderId="5" xfId="0" applyBorder="1" applyAlignment="1">
      <alignment horizontal="right"/>
    </xf>
    <xf numFmtId="0" fontId="21" fillId="11" borderId="0" xfId="0" applyFont="1" applyFill="1" applyAlignment="1" applyProtection="1">
      <alignment horizontal="left" vertical="center"/>
      <protection locked="0"/>
    </xf>
    <xf numFmtId="0" fontId="0" fillId="0" borderId="3" xfId="0" applyBorder="1" applyAlignment="1">
      <alignment horizontal="right" vertical="center" wrapText="1"/>
    </xf>
    <xf numFmtId="0" fontId="0" fillId="0" borderId="4" xfId="0" applyBorder="1" applyAlignment="1">
      <alignment horizontal="right" vertical="center" wrapText="1"/>
    </xf>
    <xf numFmtId="0" fontId="0" fillId="0" borderId="5" xfId="0" applyBorder="1" applyAlignment="1">
      <alignment horizontal="right" vertical="center" wrapText="1"/>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4" borderId="0" xfId="0" applyFont="1" applyFill="1" applyAlignment="1">
      <alignment horizontal="center" vertical="center"/>
    </xf>
    <xf numFmtId="0" fontId="17" fillId="0" borderId="0" xfId="1" applyFont="1" applyAlignment="1">
      <alignment horizontal="left"/>
    </xf>
    <xf numFmtId="0" fontId="21" fillId="0" borderId="0" xfId="0" applyFont="1" applyAlignment="1">
      <alignment horizontal="right"/>
    </xf>
    <xf numFmtId="0" fontId="0" fillId="0" borderId="0" xfId="0" applyAlignment="1">
      <alignment horizontal="center" wrapText="1"/>
    </xf>
    <xf numFmtId="0" fontId="0" fillId="0" borderId="0" xfId="0" applyAlignment="1">
      <alignment horizontal="right" wrapText="1"/>
    </xf>
    <xf numFmtId="0" fontId="0" fillId="5" borderId="3" xfId="0" applyFill="1" applyBorder="1" applyAlignment="1">
      <alignment horizontal="left"/>
    </xf>
    <xf numFmtId="0" fontId="0" fillId="5" borderId="4" xfId="0" applyFill="1" applyBorder="1" applyAlignment="1">
      <alignment horizontal="left"/>
    </xf>
    <xf numFmtId="0" fontId="0" fillId="5" borderId="5" xfId="0" applyFill="1" applyBorder="1" applyAlignment="1">
      <alignment horizontal="left"/>
    </xf>
    <xf numFmtId="0" fontId="0" fillId="5" borderId="6" xfId="0" applyFill="1" applyBorder="1" applyAlignment="1">
      <alignment horizontal="center" vertical="center" wrapText="1"/>
    </xf>
    <xf numFmtId="0" fontId="0" fillId="5" borderId="7" xfId="0" applyFill="1" applyBorder="1" applyAlignment="1">
      <alignment horizontal="center" vertical="center" wrapText="1"/>
    </xf>
    <xf numFmtId="0" fontId="0" fillId="5" borderId="1" xfId="0" applyFill="1" applyBorder="1" applyAlignment="1">
      <alignment horizontal="center" vertical="center" wrapText="1"/>
    </xf>
    <xf numFmtId="0" fontId="0" fillId="14" borderId="3" xfId="0" applyFill="1" applyBorder="1" applyAlignment="1">
      <alignment horizontal="left"/>
    </xf>
    <xf numFmtId="0" fontId="0" fillId="14" borderId="4" xfId="0" applyFill="1" applyBorder="1" applyAlignment="1">
      <alignment horizontal="left"/>
    </xf>
    <xf numFmtId="0" fontId="0" fillId="14" borderId="5" xfId="0" applyFill="1" applyBorder="1" applyAlignment="1">
      <alignment horizontal="left"/>
    </xf>
    <xf numFmtId="0" fontId="0" fillId="5" borderId="3" xfId="0" applyFill="1" applyBorder="1" applyAlignment="1">
      <alignment horizontal="left" vertical="center" wrapText="1"/>
    </xf>
    <xf numFmtId="0" fontId="0" fillId="5" borderId="4" xfId="0" applyFill="1" applyBorder="1" applyAlignment="1">
      <alignment horizontal="left" vertical="center" wrapText="1"/>
    </xf>
    <xf numFmtId="0" fontId="21" fillId="12" borderId="0" xfId="0" applyFont="1" applyFill="1" applyAlignment="1" applyProtection="1">
      <alignment horizontal="left"/>
      <protection locked="0"/>
    </xf>
    <xf numFmtId="0" fontId="21" fillId="11" borderId="0" xfId="0" applyFont="1" applyFill="1" applyAlignment="1" applyProtection="1">
      <alignment horizontal="center"/>
      <protection locked="0"/>
    </xf>
    <xf numFmtId="0" fontId="21" fillId="0" borderId="0" xfId="0" applyFont="1" applyAlignment="1">
      <alignment horizontal="center"/>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9" borderId="4" xfId="0" applyFill="1" applyBorder="1" applyAlignment="1">
      <alignment horizontal="left" vertical="center"/>
    </xf>
    <xf numFmtId="0" fontId="0" fillId="9" borderId="5" xfId="0" applyFill="1" applyBorder="1" applyAlignment="1">
      <alignment horizontal="left" vertical="center"/>
    </xf>
    <xf numFmtId="0" fontId="8" fillId="8" borderId="0" xfId="0" applyFont="1" applyFill="1" applyAlignment="1">
      <alignment horizontal="center" vertical="center" wrapText="1"/>
    </xf>
    <xf numFmtId="0" fontId="10" fillId="9" borderId="4" xfId="1" applyFill="1" applyBorder="1" applyAlignment="1">
      <alignment horizontal="left"/>
    </xf>
    <xf numFmtId="0" fontId="0" fillId="9" borderId="4" xfId="0" applyFill="1" applyBorder="1" applyAlignment="1">
      <alignment horizontal="left"/>
    </xf>
    <xf numFmtId="0" fontId="0" fillId="9" borderId="5" xfId="0" applyFill="1" applyBorder="1" applyAlignment="1">
      <alignment horizontal="left"/>
    </xf>
    <xf numFmtId="0" fontId="0" fillId="9" borderId="9" xfId="0" applyFill="1" applyBorder="1" applyAlignment="1">
      <alignment horizontal="left"/>
    </xf>
    <xf numFmtId="0" fontId="0" fillId="9" borderId="10" xfId="0" applyFill="1" applyBorder="1" applyAlignment="1">
      <alignment horizontal="left"/>
    </xf>
    <xf numFmtId="0" fontId="0" fillId="5" borderId="0" xfId="0" applyFill="1" applyAlignment="1">
      <alignment horizontal="left"/>
    </xf>
    <xf numFmtId="0" fontId="0" fillId="5" borderId="12" xfId="0" applyFill="1" applyBorder="1" applyAlignment="1">
      <alignment horizontal="left"/>
    </xf>
    <xf numFmtId="0" fontId="0" fillId="9" borderId="14" xfId="0" applyFill="1" applyBorder="1" applyAlignment="1">
      <alignment horizontal="left"/>
    </xf>
    <xf numFmtId="0" fontId="0" fillId="9" borderId="15" xfId="0" applyFill="1" applyBorder="1" applyAlignment="1">
      <alignment horizontal="left"/>
    </xf>
    <xf numFmtId="0" fontId="19" fillId="0" borderId="0" xfId="0" applyFont="1" applyAlignment="1">
      <alignment horizontal="center" vertical="center"/>
    </xf>
    <xf numFmtId="0" fontId="29" fillId="0" borderId="0" xfId="0" applyFont="1" applyAlignment="1">
      <alignment horizontal="center"/>
    </xf>
  </cellXfs>
  <cellStyles count="3">
    <cellStyle name="Calcul" xfId="2" builtinId="2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J17"/>
  <sheetViews>
    <sheetView tabSelected="1" workbookViewId="0">
      <selection activeCell="A16" sqref="A16"/>
    </sheetView>
  </sheetViews>
  <sheetFormatPr baseColWidth="10" defaultRowHeight="15.75"/>
  <cols>
    <col min="1" max="1" width="28" customWidth="1"/>
    <col min="2" max="2" width="2.875" customWidth="1"/>
    <col min="3" max="3" width="42.875" customWidth="1"/>
    <col min="4" max="4" width="1.375" customWidth="1"/>
    <col min="10" max="10" width="4.875" customWidth="1"/>
  </cols>
  <sheetData>
    <row r="2" spans="1:10">
      <c r="A2" s="23"/>
      <c r="B2" s="23"/>
      <c r="C2" s="24"/>
      <c r="D2" s="23"/>
      <c r="E2" s="23"/>
      <c r="F2" s="23"/>
      <c r="G2" s="23"/>
      <c r="H2" s="23"/>
      <c r="I2" s="23"/>
      <c r="J2" s="23"/>
    </row>
    <row r="3" spans="1:10" ht="33" customHeight="1">
      <c r="A3" s="135" t="s">
        <v>57</v>
      </c>
      <c r="B3" s="23"/>
      <c r="C3" s="69" t="s">
        <v>65</v>
      </c>
      <c r="D3" s="70"/>
      <c r="E3" s="133" t="s">
        <v>75</v>
      </c>
      <c r="F3" s="133"/>
      <c r="G3" s="133"/>
      <c r="H3" s="133"/>
      <c r="I3" s="134"/>
      <c r="J3" s="23"/>
    </row>
    <row r="4" spans="1:10" ht="11.1" customHeight="1">
      <c r="A4" s="135"/>
      <c r="B4" s="23"/>
      <c r="C4" s="25"/>
      <c r="D4" s="23"/>
      <c r="E4" s="23"/>
      <c r="F4" s="23"/>
      <c r="G4" s="23"/>
      <c r="H4" s="23"/>
      <c r="I4" s="23"/>
      <c r="J4" s="23"/>
    </row>
    <row r="5" spans="1:10" ht="18.75">
      <c r="A5" s="135"/>
      <c r="B5" s="23"/>
      <c r="C5" s="26" t="s">
        <v>64</v>
      </c>
      <c r="D5" s="27"/>
      <c r="E5" s="136"/>
      <c r="F5" s="137"/>
      <c r="G5" s="137"/>
      <c r="H5" s="137"/>
      <c r="I5" s="138"/>
      <c r="J5" s="23"/>
    </row>
    <row r="6" spans="1:10" ht="9.9499999999999993" customHeight="1">
      <c r="A6" s="135"/>
      <c r="B6" s="23"/>
      <c r="C6" s="25"/>
      <c r="D6" s="23"/>
      <c r="E6" s="23"/>
      <c r="F6" s="23"/>
      <c r="G6" s="23"/>
      <c r="H6" s="23"/>
      <c r="I6" s="23"/>
      <c r="J6" s="23"/>
    </row>
    <row r="7" spans="1:10" ht="18.75" hidden="1">
      <c r="A7" s="135"/>
      <c r="B7" s="23"/>
      <c r="C7" s="28" t="s">
        <v>63</v>
      </c>
      <c r="D7" s="29"/>
      <c r="E7" s="139"/>
      <c r="F7" s="139"/>
      <c r="G7" s="139"/>
      <c r="H7" s="139"/>
      <c r="I7" s="140"/>
      <c r="J7" s="23"/>
    </row>
    <row r="8" spans="1:10" ht="18.75" hidden="1">
      <c r="A8" s="135"/>
      <c r="B8" s="23"/>
      <c r="C8" s="30"/>
      <c r="D8" s="23"/>
      <c r="E8" s="141"/>
      <c r="F8" s="141"/>
      <c r="G8" s="141"/>
      <c r="H8" s="141"/>
      <c r="I8" s="142"/>
      <c r="J8" s="23"/>
    </row>
    <row r="9" spans="1:10" ht="18.75" hidden="1">
      <c r="A9" s="135"/>
      <c r="B9" s="23"/>
      <c r="C9" s="31"/>
      <c r="D9" s="32"/>
      <c r="E9" s="143"/>
      <c r="F9" s="143"/>
      <c r="G9" s="143"/>
      <c r="H9" s="143"/>
      <c r="I9" s="144"/>
      <c r="J9" s="23"/>
    </row>
    <row r="10" spans="1:10" ht="12" customHeight="1">
      <c r="A10" s="73"/>
      <c r="B10" s="23"/>
      <c r="C10" s="74"/>
      <c r="D10" s="32"/>
      <c r="E10" s="71"/>
      <c r="F10" s="72"/>
      <c r="G10" s="72"/>
      <c r="H10" s="72"/>
      <c r="I10" s="72"/>
      <c r="J10" s="23"/>
    </row>
    <row r="11" spans="1:10" ht="18.95" customHeight="1">
      <c r="A11" s="68"/>
      <c r="B11" s="23"/>
      <c r="C11" s="26" t="s">
        <v>29</v>
      </c>
      <c r="D11" s="27"/>
      <c r="E11" s="33">
        <v>5</v>
      </c>
      <c r="F11" s="23" t="s">
        <v>7</v>
      </c>
      <c r="G11" s="23"/>
      <c r="H11" s="23"/>
      <c r="I11" s="23"/>
      <c r="J11" s="23"/>
    </row>
    <row r="12" spans="1:10" ht="9.9499999999999993" customHeight="1">
      <c r="A12" s="68"/>
      <c r="B12" s="23"/>
      <c r="C12" s="25"/>
      <c r="D12" s="23"/>
      <c r="E12" s="23"/>
      <c r="F12" s="23"/>
      <c r="G12" s="23"/>
      <c r="H12" s="23"/>
      <c r="I12" s="23"/>
      <c r="J12" s="23"/>
    </row>
    <row r="13" spans="1:10" ht="18.95" customHeight="1">
      <c r="A13" s="83" t="s">
        <v>74</v>
      </c>
      <c r="B13" s="23"/>
      <c r="C13" s="26" t="s">
        <v>67</v>
      </c>
      <c r="D13" s="27"/>
      <c r="E13" s="36">
        <v>4.8</v>
      </c>
      <c r="F13" s="23" t="s">
        <v>8</v>
      </c>
      <c r="G13" s="23"/>
      <c r="H13" s="23"/>
      <c r="I13" s="23"/>
      <c r="J13" s="23"/>
    </row>
    <row r="14" spans="1:10" ht="11.1" customHeight="1">
      <c r="A14" s="84"/>
      <c r="B14" s="23"/>
      <c r="C14" s="25"/>
      <c r="D14" s="23"/>
      <c r="E14" s="23"/>
      <c r="F14" s="23"/>
      <c r="G14" s="23"/>
      <c r="H14" s="23"/>
      <c r="I14" s="23"/>
      <c r="J14" s="23"/>
    </row>
    <row r="15" spans="1:10" ht="37.5">
      <c r="A15" s="85">
        <v>2026</v>
      </c>
      <c r="B15" s="23"/>
      <c r="C15" s="86" t="s">
        <v>76</v>
      </c>
      <c r="D15" s="27"/>
      <c r="E15" s="34">
        <v>10</v>
      </c>
      <c r="F15" s="35" t="s">
        <v>7</v>
      </c>
      <c r="G15" s="23"/>
      <c r="H15" s="23"/>
      <c r="I15" s="23"/>
      <c r="J15" s="23"/>
    </row>
    <row r="16" spans="1:10" ht="9.9499999999999993" customHeight="1">
      <c r="A16" s="68"/>
      <c r="B16" s="23"/>
      <c r="C16" s="25"/>
      <c r="D16" s="23"/>
      <c r="E16" s="23"/>
      <c r="F16" s="23"/>
      <c r="G16" s="23"/>
      <c r="H16" s="23"/>
      <c r="I16" s="23"/>
      <c r="J16" s="23"/>
    </row>
    <row r="17" spans="1:10" ht="11.1" customHeight="1">
      <c r="A17" s="23"/>
      <c r="B17" s="23"/>
      <c r="C17" s="24"/>
      <c r="D17" s="23"/>
      <c r="E17" s="23"/>
      <c r="F17" s="23"/>
      <c r="G17" s="23"/>
      <c r="H17" s="23"/>
      <c r="I17" s="23"/>
      <c r="J17" s="23"/>
    </row>
  </sheetData>
  <mergeCells count="6">
    <mergeCell ref="E3:I3"/>
    <mergeCell ref="A3:A9"/>
    <mergeCell ref="E5:I5"/>
    <mergeCell ref="E7:I7"/>
    <mergeCell ref="E8:I8"/>
    <mergeCell ref="E9:I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37:A49"/>
  <sheetViews>
    <sheetView workbookViewId="0">
      <selection activeCell="A37" sqref="A37:A49"/>
    </sheetView>
  </sheetViews>
  <sheetFormatPr baseColWidth="10" defaultRowHeight="15.75"/>
  <cols>
    <col min="1" max="1" width="46.5" customWidth="1"/>
  </cols>
  <sheetData>
    <row r="37" spans="1:1">
      <c r="A37" s="40" t="s">
        <v>30</v>
      </c>
    </row>
    <row r="38" spans="1:1">
      <c r="A38" s="61" t="s">
        <v>31</v>
      </c>
    </row>
    <row r="39" spans="1:1">
      <c r="A39" s="61" t="s">
        <v>32</v>
      </c>
    </row>
    <row r="40" spans="1:1">
      <c r="A40" s="61" t="s">
        <v>33</v>
      </c>
    </row>
    <row r="41" spans="1:1">
      <c r="A41" s="61" t="s">
        <v>34</v>
      </c>
    </row>
    <row r="42" spans="1:1">
      <c r="A42" s="61" t="s">
        <v>35</v>
      </c>
    </row>
    <row r="43" spans="1:1">
      <c r="A43" s="61" t="s">
        <v>36</v>
      </c>
    </row>
    <row r="44" spans="1:1">
      <c r="A44" s="61" t="s">
        <v>37</v>
      </c>
    </row>
    <row r="45" spans="1:1">
      <c r="A45" s="61" t="s">
        <v>38</v>
      </c>
    </row>
    <row r="46" spans="1:1">
      <c r="A46" s="61" t="s">
        <v>39</v>
      </c>
    </row>
    <row r="47" spans="1:1">
      <c r="A47" s="61" t="s">
        <v>40</v>
      </c>
    </row>
    <row r="48" spans="1:1">
      <c r="A48" s="61" t="s">
        <v>41</v>
      </c>
    </row>
    <row r="49" spans="1:1">
      <c r="A49" s="61" t="s">
        <v>42</v>
      </c>
    </row>
  </sheetData>
  <sheetProtection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Y93"/>
  <sheetViews>
    <sheetView topLeftCell="A64" workbookViewId="0">
      <selection activeCell="P6" sqref="P6"/>
    </sheetView>
  </sheetViews>
  <sheetFormatPr baseColWidth="10" defaultRowHeight="15.75"/>
  <cols>
    <col min="1" max="1" width="7" customWidth="1"/>
    <col min="2" max="2" width="4.625" customWidth="1"/>
    <col min="4" max="4" width="12" customWidth="1"/>
    <col min="7" max="7" width="10.875" hidden="1" customWidth="1"/>
    <col min="8" max="8" width="8.875" customWidth="1"/>
    <col min="10" max="10" width="12.5" customWidth="1"/>
    <col min="14" max="14" width="10.875" customWidth="1"/>
    <col min="15" max="15" width="17.375" customWidth="1"/>
    <col min="16" max="16" width="17.875" customWidth="1"/>
    <col min="17" max="17" width="3.875" customWidth="1"/>
    <col min="18" max="18" width="13" customWidth="1"/>
    <col min="19" max="19" width="7.625" customWidth="1"/>
    <col min="20" max="20" width="10.875" customWidth="1"/>
    <col min="21" max="21" width="43.125" hidden="1" customWidth="1"/>
    <col min="22" max="23" width="10.875" hidden="1" customWidth="1"/>
    <col min="24" max="24" width="12.5" hidden="1" customWidth="1"/>
    <col min="25" max="25" width="12.375" hidden="1" customWidth="1"/>
    <col min="26" max="26" width="10.875" customWidth="1"/>
  </cols>
  <sheetData>
    <row r="1" spans="1:19" ht="27.95" customHeight="1">
      <c r="A1" s="96"/>
      <c r="D1" s="78"/>
      <c r="E1" s="88" t="s">
        <v>72</v>
      </c>
      <c r="F1" s="88"/>
      <c r="G1" s="88"/>
      <c r="H1" s="88"/>
      <c r="I1" s="88"/>
      <c r="J1" s="88"/>
      <c r="K1" s="88"/>
      <c r="L1" s="88"/>
      <c r="M1" s="88"/>
      <c r="N1" s="88"/>
      <c r="O1" s="88"/>
      <c r="P1" s="88"/>
    </row>
    <row r="2" spans="1:19" ht="26.25">
      <c r="A2" s="96"/>
      <c r="E2" s="146" t="str">
        <f>CONCATENATE('informations-collectivite'!E3)</f>
        <v>Communauté d'agglomération Gap Tallard Durance</v>
      </c>
      <c r="F2" s="146"/>
      <c r="G2" s="146"/>
      <c r="H2" s="146"/>
      <c r="I2" s="146"/>
      <c r="J2" s="146"/>
      <c r="K2" s="146"/>
      <c r="L2" s="146"/>
      <c r="M2" s="146"/>
      <c r="N2" s="146"/>
      <c r="O2" s="146"/>
      <c r="P2" s="146"/>
      <c r="S2" s="96"/>
    </row>
    <row r="3" spans="1:19" s="2" customFormat="1" ht="57" customHeight="1">
      <c r="A3" s="96"/>
      <c r="C3" s="19"/>
      <c r="D3" s="19"/>
      <c r="E3" s="145" t="s">
        <v>70</v>
      </c>
      <c r="F3" s="145"/>
      <c r="G3" s="145"/>
      <c r="H3" s="145"/>
      <c r="I3" s="145"/>
      <c r="J3" s="145"/>
      <c r="K3" s="145"/>
      <c r="L3" s="145"/>
      <c r="M3" s="95" t="s">
        <v>68</v>
      </c>
      <c r="N3" s="95"/>
      <c r="O3" s="95"/>
      <c r="P3" s="87" t="s">
        <v>56</v>
      </c>
      <c r="S3" s="96"/>
    </row>
    <row r="4" spans="1:19" ht="23.25">
      <c r="A4" s="96"/>
      <c r="C4" s="19"/>
      <c r="D4" s="19"/>
      <c r="E4" s="45" t="s">
        <v>46</v>
      </c>
      <c r="F4" s="94" t="s">
        <v>30</v>
      </c>
      <c r="G4" s="94"/>
      <c r="H4" s="94"/>
      <c r="J4" s="7" t="s">
        <v>6</v>
      </c>
      <c r="K4" s="44">
        <f>'informations-collectivite'!A15</f>
        <v>2026</v>
      </c>
      <c r="S4" s="96"/>
    </row>
    <row r="5" spans="1:19" ht="36" customHeight="1">
      <c r="A5" s="96"/>
      <c r="C5" s="19"/>
      <c r="D5" s="19"/>
      <c r="E5" s="115" t="s">
        <v>73</v>
      </c>
      <c r="F5" s="115"/>
      <c r="G5" s="115"/>
      <c r="H5" s="115"/>
      <c r="I5" s="115"/>
      <c r="J5" s="115"/>
      <c r="K5" s="115"/>
      <c r="L5" s="115"/>
      <c r="M5" s="115"/>
      <c r="N5" s="115"/>
      <c r="O5" s="115"/>
      <c r="P5" s="115"/>
      <c r="S5" s="96"/>
    </row>
    <row r="6" spans="1:19" ht="15.95" customHeight="1">
      <c r="A6" s="96"/>
      <c r="C6" s="22"/>
      <c r="D6" s="4"/>
      <c r="H6" s="20"/>
      <c r="I6" s="20"/>
      <c r="J6" s="20"/>
      <c r="K6" s="20"/>
      <c r="L6" s="20"/>
      <c r="M6" s="20"/>
      <c r="N6" s="20"/>
      <c r="O6" s="20"/>
      <c r="P6" s="20"/>
      <c r="S6" s="96"/>
    </row>
    <row r="7" spans="1:19" ht="23.1" customHeight="1">
      <c r="A7" s="96"/>
      <c r="S7" s="96"/>
    </row>
    <row r="8" spans="1:19" ht="33" customHeight="1">
      <c r="A8" s="96"/>
      <c r="C8" s="92" t="s">
        <v>43</v>
      </c>
      <c r="D8" s="92"/>
      <c r="E8" s="92"/>
      <c r="F8" s="79"/>
      <c r="G8" s="93"/>
      <c r="H8" s="93"/>
      <c r="I8" s="93"/>
      <c r="K8" s="92" t="s">
        <v>2</v>
      </c>
      <c r="L8" s="92"/>
      <c r="M8" s="105"/>
      <c r="N8" s="105"/>
      <c r="O8" s="105"/>
      <c r="P8" s="105"/>
      <c r="S8" s="96"/>
    </row>
    <row r="9" spans="1:19" ht="23.1" customHeight="1">
      <c r="A9" s="96"/>
      <c r="C9" s="114" t="s">
        <v>44</v>
      </c>
      <c r="D9" s="114"/>
      <c r="E9" s="114"/>
      <c r="F9" s="80"/>
      <c r="G9" s="128"/>
      <c r="H9" s="128"/>
      <c r="I9" s="128"/>
      <c r="J9" s="128"/>
      <c r="K9" s="128"/>
      <c r="L9" s="128"/>
      <c r="M9" s="128"/>
      <c r="N9" s="128"/>
      <c r="O9" s="128"/>
      <c r="P9" s="128"/>
      <c r="S9" s="96"/>
    </row>
    <row r="10" spans="1:19" ht="23.1" customHeight="1">
      <c r="A10" s="96"/>
      <c r="C10" s="114" t="s">
        <v>3</v>
      </c>
      <c r="D10" s="114"/>
      <c r="E10" s="114"/>
      <c r="F10" s="80"/>
      <c r="G10" s="129"/>
      <c r="H10" s="129"/>
      <c r="I10" s="129"/>
      <c r="J10" s="129"/>
      <c r="K10" s="129"/>
      <c r="L10" s="129"/>
      <c r="M10" s="129"/>
      <c r="N10" s="129"/>
      <c r="O10" s="129"/>
      <c r="P10" s="129"/>
      <c r="S10" s="96"/>
    </row>
    <row r="11" spans="1:19" ht="18.75">
      <c r="A11" s="96"/>
      <c r="D11" s="114" t="s">
        <v>4</v>
      </c>
      <c r="E11" s="114"/>
      <c r="F11" s="114"/>
      <c r="G11" s="114"/>
      <c r="H11" s="41"/>
      <c r="I11" s="43"/>
      <c r="K11" s="130" t="s">
        <v>5</v>
      </c>
      <c r="L11" s="130"/>
      <c r="M11" s="42"/>
      <c r="S11" s="96"/>
    </row>
    <row r="12" spans="1:19" ht="18.75">
      <c r="A12" s="96"/>
      <c r="D12" s="114" t="s">
        <v>45</v>
      </c>
      <c r="E12" s="114"/>
      <c r="F12" s="114"/>
      <c r="G12" s="114"/>
      <c r="H12" s="91"/>
      <c r="I12" s="91"/>
      <c r="J12" s="91"/>
      <c r="K12" s="91"/>
      <c r="L12" s="91"/>
      <c r="M12" s="91"/>
      <c r="S12" s="96"/>
    </row>
    <row r="13" spans="1:19">
      <c r="A13" s="96"/>
      <c r="S13" s="96"/>
    </row>
    <row r="14" spans="1:19" ht="62.1" customHeight="1">
      <c r="A14" s="96"/>
      <c r="C14" s="106" t="s">
        <v>26</v>
      </c>
      <c r="D14" s="107"/>
      <c r="E14" s="107"/>
      <c r="F14" s="107"/>
      <c r="G14" s="107"/>
      <c r="H14" s="107"/>
      <c r="I14" s="107"/>
      <c r="J14" s="108"/>
      <c r="K14" s="38">
        <f>'informations-collectivite'!E11</f>
        <v>5</v>
      </c>
      <c r="L14" s="17" t="s">
        <v>7</v>
      </c>
      <c r="N14" s="131" t="s">
        <v>27</v>
      </c>
      <c r="O14" s="132"/>
      <c r="P14" s="37">
        <f>'informations-collectivite'!E15</f>
        <v>10</v>
      </c>
      <c r="Q14" s="18" t="s">
        <v>7</v>
      </c>
      <c r="S14" s="96"/>
    </row>
    <row r="15" spans="1:19">
      <c r="A15" s="96"/>
      <c r="C15" s="102" t="s">
        <v>66</v>
      </c>
      <c r="D15" s="103"/>
      <c r="E15" s="103"/>
      <c r="F15" s="103"/>
      <c r="G15" s="103"/>
      <c r="H15" s="103"/>
      <c r="I15" s="103"/>
      <c r="J15" s="104"/>
      <c r="K15" s="39">
        <f>'informations-collectivite'!E13</f>
        <v>4.8</v>
      </c>
      <c r="L15" s="16" t="s">
        <v>8</v>
      </c>
      <c r="S15" s="96"/>
    </row>
    <row r="16" spans="1:19" s="4" customFormat="1">
      <c r="A16" s="96"/>
      <c r="C16"/>
      <c r="D16"/>
      <c r="E16"/>
      <c r="F16"/>
      <c r="G16"/>
      <c r="H16"/>
      <c r="I16"/>
      <c r="J16"/>
      <c r="K16"/>
      <c r="L16"/>
      <c r="M16"/>
      <c r="N16"/>
      <c r="O16"/>
      <c r="P16"/>
      <c r="S16" s="96"/>
    </row>
    <row r="17" spans="1:25" s="4" customFormat="1" ht="12.95" customHeight="1">
      <c r="A17" s="96"/>
      <c r="C17" s="13"/>
      <c r="D17" s="13"/>
      <c r="E17" s="13"/>
      <c r="F17" s="13"/>
      <c r="G17" s="13"/>
      <c r="H17" s="97" t="s">
        <v>21</v>
      </c>
      <c r="I17" s="97"/>
      <c r="J17" s="97"/>
      <c r="K17" s="97"/>
      <c r="L17" s="97"/>
      <c r="M17" s="97"/>
      <c r="N17" s="13"/>
      <c r="O17" s="13"/>
      <c r="P17" s="13"/>
      <c r="S17" s="96"/>
    </row>
    <row r="18" spans="1:25" s="4" customFormat="1">
      <c r="A18" s="96"/>
      <c r="C18" s="13"/>
      <c r="D18" s="13"/>
      <c r="E18" s="13"/>
      <c r="F18" s="13"/>
      <c r="G18" s="13"/>
      <c r="H18" s="112" t="s">
        <v>19</v>
      </c>
      <c r="I18" s="112"/>
      <c r="J18" s="112"/>
      <c r="K18" s="112"/>
      <c r="L18" s="112"/>
      <c r="M18" s="13"/>
      <c r="N18" s="13"/>
      <c r="O18" s="13"/>
      <c r="P18" s="13"/>
      <c r="S18" s="96"/>
      <c r="U18" s="14"/>
    </row>
    <row r="19" spans="1:25" s="4" customFormat="1" ht="12.95" customHeight="1">
      <c r="A19" s="96"/>
      <c r="I19" s="109" t="s">
        <v>16</v>
      </c>
      <c r="J19" s="110"/>
      <c r="K19" s="110"/>
      <c r="L19" s="111"/>
      <c r="S19" s="96"/>
    </row>
    <row r="20" spans="1:25" s="4" customFormat="1" ht="120.95" customHeight="1">
      <c r="A20" s="96"/>
      <c r="C20" s="9" t="s">
        <v>0</v>
      </c>
      <c r="D20" s="9" t="s">
        <v>1</v>
      </c>
      <c r="E20" s="11" t="s">
        <v>17</v>
      </c>
      <c r="F20" s="11" t="s">
        <v>71</v>
      </c>
      <c r="G20" s="11" t="s">
        <v>18</v>
      </c>
      <c r="H20" s="11" t="s">
        <v>47</v>
      </c>
      <c r="I20" s="11" t="s">
        <v>48</v>
      </c>
      <c r="J20" s="11" t="s">
        <v>49</v>
      </c>
      <c r="K20" s="11" t="s">
        <v>50</v>
      </c>
      <c r="L20" s="11" t="s">
        <v>51</v>
      </c>
      <c r="M20" s="11" t="s">
        <v>52</v>
      </c>
      <c r="N20" s="10" t="s">
        <v>28</v>
      </c>
      <c r="O20" s="12" t="s">
        <v>20</v>
      </c>
      <c r="P20" s="9" t="s">
        <v>22</v>
      </c>
      <c r="S20" s="96"/>
      <c r="U20" s="63" t="s">
        <v>58</v>
      </c>
      <c r="V20" s="64" t="s">
        <v>59</v>
      </c>
      <c r="W20" s="64" t="s">
        <v>62</v>
      </c>
      <c r="X20" s="64" t="s">
        <v>60</v>
      </c>
      <c r="Y20" s="64" t="s">
        <v>61</v>
      </c>
    </row>
    <row r="21" spans="1:25" s="58" customFormat="1">
      <c r="A21" s="96"/>
      <c r="C21" s="75"/>
      <c r="D21" s="75"/>
      <c r="E21" s="76"/>
      <c r="F21" s="76"/>
      <c r="G21" s="82" t="e">
        <f>F21/E21</f>
        <v>#DIV/0!</v>
      </c>
      <c r="H21" s="76"/>
      <c r="I21" s="76"/>
      <c r="J21" s="76"/>
      <c r="K21" s="76"/>
      <c r="L21" s="76"/>
      <c r="M21" s="76"/>
      <c r="N21" s="54" t="str">
        <f>IF((E21*H21)&lt;&gt;0, (E21*H21), "-")</f>
        <v>-</v>
      </c>
      <c r="O21" s="56" t="str">
        <f>Y21</f>
        <v>-</v>
      </c>
      <c r="P21" s="56" t="str">
        <f>IF( AND(ISNUMBER(O21),ISNUMBER(N21)),  (O21*N21), "-")</f>
        <v>-</v>
      </c>
      <c r="R21" s="62"/>
      <c r="S21" s="96"/>
      <c r="T21" s="55"/>
      <c r="U21" s="65" t="str">
        <f>IF((H21+I21+J21+K21+L21+M21)&lt;&gt;0, MIN(K15, (G21/(H21+I21+J21+K21+L21+M21))*K14/100 ), "-")</f>
        <v>-</v>
      </c>
      <c r="V21" s="65" t="str">
        <f>IF(ISNUMBER(U21), ROUND(U21,2),"-")</f>
        <v>-</v>
      </c>
      <c r="W21" s="66">
        <f>P14</f>
        <v>10</v>
      </c>
      <c r="X21" s="67" t="str">
        <f>IF(ISNUMBER(V21),V21+V21*W21/100,"-")</f>
        <v>-</v>
      </c>
      <c r="Y21" s="67" t="str">
        <f>IF(ISNUMBER(X21),  ROUND(X21,2), "-")</f>
        <v>-</v>
      </c>
    </row>
    <row r="22" spans="1:25">
      <c r="A22" s="96"/>
      <c r="C22" s="75"/>
      <c r="D22" s="75"/>
      <c r="E22" s="76"/>
      <c r="F22" s="76"/>
      <c r="G22" s="82" t="e">
        <f t="shared" ref="G22:G71" si="0">F22/E22</f>
        <v>#DIV/0!</v>
      </c>
      <c r="H22" s="76"/>
      <c r="I22" s="76"/>
      <c r="J22" s="76"/>
      <c r="K22" s="76"/>
      <c r="L22" s="76"/>
      <c r="M22" s="76"/>
      <c r="N22" s="54" t="str">
        <f t="shared" ref="N22:N71" si="1">IF((E22*H22)&lt;&gt;0, (E22*H22), "-")</f>
        <v>-</v>
      </c>
      <c r="O22" s="56" t="str">
        <f t="shared" ref="O22:O71" si="2">Y22</f>
        <v>-</v>
      </c>
      <c r="P22" s="56" t="str">
        <f t="shared" ref="P22:P71" si="3">IF( AND(ISNUMBER(O22),ISNUMBER(N22)),  (O22*N22), "-")</f>
        <v>-</v>
      </c>
      <c r="S22" s="96"/>
      <c r="U22" s="65" t="str">
        <f>IF((H22+I22+J22+K22+L22+M22)&lt;&gt;0, MIN(K15, (G22/(H22+I22+J22+K22+L22+M22))*K14/100 ), "-")</f>
        <v>-</v>
      </c>
      <c r="V22" s="65" t="str">
        <f t="shared" ref="V22:V71" si="4">IF(ISNUMBER(U22), ROUND(U22,2),"-")</f>
        <v>-</v>
      </c>
      <c r="W22" s="66">
        <f>P14</f>
        <v>10</v>
      </c>
      <c r="X22" s="67" t="str">
        <f t="shared" ref="X22:X71" si="5">IF(ISNUMBER(V22),V22+V22*W22/100,"-")</f>
        <v>-</v>
      </c>
      <c r="Y22" s="67" t="str">
        <f t="shared" ref="Y22:Y71" si="6">IF(ISNUMBER(X22),  ROUND(X22,2), "-")</f>
        <v>-</v>
      </c>
    </row>
    <row r="23" spans="1:25">
      <c r="A23" s="96"/>
      <c r="C23" s="75"/>
      <c r="D23" s="75"/>
      <c r="E23" s="76"/>
      <c r="F23" s="76"/>
      <c r="G23" s="82" t="e">
        <f t="shared" si="0"/>
        <v>#DIV/0!</v>
      </c>
      <c r="H23" s="76"/>
      <c r="I23" s="76"/>
      <c r="J23" s="76"/>
      <c r="K23" s="76"/>
      <c r="L23" s="76"/>
      <c r="M23" s="76"/>
      <c r="N23" s="54" t="str">
        <f t="shared" si="1"/>
        <v>-</v>
      </c>
      <c r="O23" s="56" t="str">
        <f t="shared" si="2"/>
        <v>-</v>
      </c>
      <c r="P23" s="56" t="str">
        <f t="shared" si="3"/>
        <v>-</v>
      </c>
      <c r="S23" s="96"/>
      <c r="U23" s="65" t="str">
        <f>IF((H23+I23+J23+K23+L23+M23)&lt;&gt;0, MIN(K15, (G23/(H23+I23+J23+K23+L23+M23))*K14/100 ), "-")</f>
        <v>-</v>
      </c>
      <c r="V23" s="65" t="str">
        <f t="shared" si="4"/>
        <v>-</v>
      </c>
      <c r="W23" s="66">
        <f>P14</f>
        <v>10</v>
      </c>
      <c r="X23" s="67" t="str">
        <f t="shared" si="5"/>
        <v>-</v>
      </c>
      <c r="Y23" s="67" t="str">
        <f t="shared" si="6"/>
        <v>-</v>
      </c>
    </row>
    <row r="24" spans="1:25">
      <c r="A24" s="96"/>
      <c r="C24" s="75"/>
      <c r="D24" s="75"/>
      <c r="E24" s="76"/>
      <c r="F24" s="76"/>
      <c r="G24" s="82" t="e">
        <f t="shared" si="0"/>
        <v>#DIV/0!</v>
      </c>
      <c r="H24" s="76"/>
      <c r="I24" s="76"/>
      <c r="J24" s="76"/>
      <c r="K24" s="76"/>
      <c r="L24" s="76"/>
      <c r="M24" s="76"/>
      <c r="N24" s="54" t="str">
        <f t="shared" si="1"/>
        <v>-</v>
      </c>
      <c r="O24" s="56" t="str">
        <f t="shared" si="2"/>
        <v>-</v>
      </c>
      <c r="P24" s="56" t="str">
        <f t="shared" si="3"/>
        <v>-</v>
      </c>
      <c r="S24" s="96"/>
      <c r="U24" s="65" t="str">
        <f>IF((H24+I24+J24+K24+L24+M24)&lt;&gt;0, MIN(K15, (G24/(H24+I24+J24+K24+L24+M24))*K14/100 ), "-")</f>
        <v>-</v>
      </c>
      <c r="V24" s="65" t="str">
        <f t="shared" si="4"/>
        <v>-</v>
      </c>
      <c r="W24" s="66">
        <f>P14</f>
        <v>10</v>
      </c>
      <c r="X24" s="67" t="str">
        <f t="shared" si="5"/>
        <v>-</v>
      </c>
      <c r="Y24" s="67" t="str">
        <f t="shared" si="6"/>
        <v>-</v>
      </c>
    </row>
    <row r="25" spans="1:25">
      <c r="A25" s="96"/>
      <c r="C25" s="75"/>
      <c r="D25" s="75"/>
      <c r="E25" s="76"/>
      <c r="F25" s="76"/>
      <c r="G25" s="82" t="e">
        <f t="shared" si="0"/>
        <v>#DIV/0!</v>
      </c>
      <c r="H25" s="76"/>
      <c r="I25" s="76"/>
      <c r="J25" s="76"/>
      <c r="K25" s="76"/>
      <c r="L25" s="76"/>
      <c r="M25" s="76"/>
      <c r="N25" s="54" t="str">
        <f t="shared" si="1"/>
        <v>-</v>
      </c>
      <c r="O25" s="56" t="str">
        <f t="shared" si="2"/>
        <v>-</v>
      </c>
      <c r="P25" s="56" t="str">
        <f t="shared" si="3"/>
        <v>-</v>
      </c>
      <c r="S25" s="96"/>
      <c r="U25" s="65" t="str">
        <f>IF((H25+I25+J25+K25+L25+M25)&lt;&gt;0, MIN(K15, (G25/(H25+I25+J25+K25+L25+M25))*K14/100 ), "-")</f>
        <v>-</v>
      </c>
      <c r="V25" s="65" t="str">
        <f t="shared" si="4"/>
        <v>-</v>
      </c>
      <c r="W25" s="66">
        <f>P14</f>
        <v>10</v>
      </c>
      <c r="X25" s="67" t="str">
        <f t="shared" si="5"/>
        <v>-</v>
      </c>
      <c r="Y25" s="67" t="str">
        <f t="shared" si="6"/>
        <v>-</v>
      </c>
    </row>
    <row r="26" spans="1:25">
      <c r="A26" s="96"/>
      <c r="C26" s="75"/>
      <c r="D26" s="75"/>
      <c r="E26" s="76"/>
      <c r="F26" s="76"/>
      <c r="G26" s="82" t="e">
        <f t="shared" si="0"/>
        <v>#DIV/0!</v>
      </c>
      <c r="H26" s="76"/>
      <c r="I26" s="76"/>
      <c r="J26" s="76"/>
      <c r="K26" s="76"/>
      <c r="L26" s="76"/>
      <c r="M26" s="76"/>
      <c r="N26" s="54" t="str">
        <f t="shared" si="1"/>
        <v>-</v>
      </c>
      <c r="O26" s="56" t="str">
        <f t="shared" si="2"/>
        <v>-</v>
      </c>
      <c r="P26" s="56" t="str">
        <f t="shared" si="3"/>
        <v>-</v>
      </c>
      <c r="S26" s="96"/>
      <c r="U26" s="65" t="str">
        <f>IF((H26+I26+J26+K26+L26+M26)&lt;&gt;0, MIN(K15, (G26/(H26+I26+J26+K26+L26+M26))*K14/100 ), "-")</f>
        <v>-</v>
      </c>
      <c r="V26" s="65" t="str">
        <f t="shared" si="4"/>
        <v>-</v>
      </c>
      <c r="W26" s="66">
        <f>P14</f>
        <v>10</v>
      </c>
      <c r="X26" s="67" t="str">
        <f t="shared" si="5"/>
        <v>-</v>
      </c>
      <c r="Y26" s="67" t="str">
        <f t="shared" si="6"/>
        <v>-</v>
      </c>
    </row>
    <row r="27" spans="1:25">
      <c r="A27" s="96"/>
      <c r="C27" s="75"/>
      <c r="D27" s="75"/>
      <c r="E27" s="76"/>
      <c r="F27" s="76"/>
      <c r="G27" s="82" t="e">
        <f t="shared" si="0"/>
        <v>#DIV/0!</v>
      </c>
      <c r="H27" s="76"/>
      <c r="I27" s="76"/>
      <c r="J27" s="76"/>
      <c r="K27" s="76"/>
      <c r="L27" s="76"/>
      <c r="M27" s="76"/>
      <c r="N27" s="54" t="str">
        <f t="shared" si="1"/>
        <v>-</v>
      </c>
      <c r="O27" s="56" t="str">
        <f t="shared" si="2"/>
        <v>-</v>
      </c>
      <c r="P27" s="56" t="str">
        <f t="shared" si="3"/>
        <v>-</v>
      </c>
      <c r="S27" s="96"/>
      <c r="U27" s="65" t="str">
        <f>IF((H27+I27+J27+K27+L27+M27)&lt;&gt;0, MIN(K15, (G27/(H27+I27+J27+K27+L27+M27))*K14/100 ), "-")</f>
        <v>-</v>
      </c>
      <c r="V27" s="65" t="str">
        <f t="shared" si="4"/>
        <v>-</v>
      </c>
      <c r="W27" s="66">
        <f>P14</f>
        <v>10</v>
      </c>
      <c r="X27" s="67" t="str">
        <f t="shared" si="5"/>
        <v>-</v>
      </c>
      <c r="Y27" s="67" t="str">
        <f t="shared" si="6"/>
        <v>-</v>
      </c>
    </row>
    <row r="28" spans="1:25">
      <c r="A28" s="96"/>
      <c r="C28" s="75"/>
      <c r="D28" s="75"/>
      <c r="E28" s="76"/>
      <c r="F28" s="76"/>
      <c r="G28" s="82" t="e">
        <f t="shared" si="0"/>
        <v>#DIV/0!</v>
      </c>
      <c r="H28" s="76"/>
      <c r="I28" s="76"/>
      <c r="J28" s="76"/>
      <c r="K28" s="76"/>
      <c r="L28" s="76"/>
      <c r="M28" s="76"/>
      <c r="N28" s="54" t="str">
        <f t="shared" si="1"/>
        <v>-</v>
      </c>
      <c r="O28" s="56" t="str">
        <f t="shared" si="2"/>
        <v>-</v>
      </c>
      <c r="P28" s="56" t="str">
        <f t="shared" si="3"/>
        <v>-</v>
      </c>
      <c r="S28" s="96"/>
      <c r="U28" s="65" t="str">
        <f>IF((H28+I28+J28+K28+L28+M28)&lt;&gt;0, MIN(K15, (G28/(H28+I28+J28+K28+L28+M28))*K14/100 ), "-")</f>
        <v>-</v>
      </c>
      <c r="V28" s="65" t="str">
        <f t="shared" si="4"/>
        <v>-</v>
      </c>
      <c r="W28" s="66">
        <f>P14</f>
        <v>10</v>
      </c>
      <c r="X28" s="67" t="str">
        <f t="shared" si="5"/>
        <v>-</v>
      </c>
      <c r="Y28" s="67" t="str">
        <f t="shared" si="6"/>
        <v>-</v>
      </c>
    </row>
    <row r="29" spans="1:25">
      <c r="A29" s="96"/>
      <c r="C29" s="75"/>
      <c r="D29" s="75"/>
      <c r="E29" s="76"/>
      <c r="F29" s="76"/>
      <c r="G29" s="82" t="e">
        <f t="shared" si="0"/>
        <v>#DIV/0!</v>
      </c>
      <c r="H29" s="76"/>
      <c r="I29" s="76"/>
      <c r="J29" s="76"/>
      <c r="K29" s="76"/>
      <c r="L29" s="76"/>
      <c r="M29" s="76"/>
      <c r="N29" s="54" t="str">
        <f t="shared" si="1"/>
        <v>-</v>
      </c>
      <c r="O29" s="56" t="str">
        <f t="shared" si="2"/>
        <v>-</v>
      </c>
      <c r="P29" s="56" t="str">
        <f t="shared" si="3"/>
        <v>-</v>
      </c>
      <c r="S29" s="96"/>
      <c r="U29" s="65" t="str">
        <f>IF((H29+I29+J29+K29+L29+M29)&lt;&gt;0, MIN(K15, (G29/(H29+I29+J29+K29+L29+M29))*K14/100 ), "-")</f>
        <v>-</v>
      </c>
      <c r="V29" s="65" t="str">
        <f t="shared" si="4"/>
        <v>-</v>
      </c>
      <c r="W29" s="66">
        <f>P14</f>
        <v>10</v>
      </c>
      <c r="X29" s="67" t="str">
        <f t="shared" si="5"/>
        <v>-</v>
      </c>
      <c r="Y29" s="67" t="str">
        <f t="shared" si="6"/>
        <v>-</v>
      </c>
    </row>
    <row r="30" spans="1:25">
      <c r="A30" s="96"/>
      <c r="C30" s="75"/>
      <c r="D30" s="75"/>
      <c r="E30" s="76"/>
      <c r="F30" s="76"/>
      <c r="G30" s="82" t="e">
        <f t="shared" si="0"/>
        <v>#DIV/0!</v>
      </c>
      <c r="H30" s="76"/>
      <c r="I30" s="76"/>
      <c r="J30" s="76"/>
      <c r="K30" s="76"/>
      <c r="L30" s="76"/>
      <c r="M30" s="76"/>
      <c r="N30" s="54" t="str">
        <f t="shared" si="1"/>
        <v>-</v>
      </c>
      <c r="O30" s="56" t="str">
        <f t="shared" si="2"/>
        <v>-</v>
      </c>
      <c r="P30" s="56" t="str">
        <f t="shared" si="3"/>
        <v>-</v>
      </c>
      <c r="S30" s="96"/>
      <c r="U30" s="65" t="str">
        <f>IF((H30+I30+J30+K30+L30+M30)&lt;&gt;0, MIN(K15, (G30/(H30+I30+J30+K30+L30+M30))*K14/100 ), "-")</f>
        <v>-</v>
      </c>
      <c r="V30" s="65" t="str">
        <f t="shared" si="4"/>
        <v>-</v>
      </c>
      <c r="W30" s="66">
        <f>P14</f>
        <v>10</v>
      </c>
      <c r="X30" s="67" t="str">
        <f t="shared" si="5"/>
        <v>-</v>
      </c>
      <c r="Y30" s="67" t="str">
        <f t="shared" si="6"/>
        <v>-</v>
      </c>
    </row>
    <row r="31" spans="1:25">
      <c r="A31" s="96"/>
      <c r="C31" s="75"/>
      <c r="D31" s="75"/>
      <c r="E31" s="76"/>
      <c r="F31" s="76"/>
      <c r="G31" s="82" t="e">
        <f t="shared" si="0"/>
        <v>#DIV/0!</v>
      </c>
      <c r="H31" s="76"/>
      <c r="I31" s="76"/>
      <c r="J31" s="76"/>
      <c r="K31" s="76"/>
      <c r="L31" s="76"/>
      <c r="M31" s="76"/>
      <c r="N31" s="54" t="str">
        <f t="shared" si="1"/>
        <v>-</v>
      </c>
      <c r="O31" s="56" t="str">
        <f t="shared" si="2"/>
        <v>-</v>
      </c>
      <c r="P31" s="56" t="str">
        <f t="shared" si="3"/>
        <v>-</v>
      </c>
      <c r="S31" s="96"/>
      <c r="U31" s="65" t="str">
        <f>IF((H31+I31+J31+K31+L31+M31)&lt;&gt;0, MIN(K15, (G31/(H31+I31+J31+K31+L31+M31))*K14/100 ), "-")</f>
        <v>-</v>
      </c>
      <c r="V31" s="65" t="str">
        <f t="shared" si="4"/>
        <v>-</v>
      </c>
      <c r="W31" s="66">
        <f>P14</f>
        <v>10</v>
      </c>
      <c r="X31" s="67" t="str">
        <f t="shared" si="5"/>
        <v>-</v>
      </c>
      <c r="Y31" s="67" t="str">
        <f t="shared" si="6"/>
        <v>-</v>
      </c>
    </row>
    <row r="32" spans="1:25">
      <c r="A32" s="96"/>
      <c r="C32" s="75"/>
      <c r="D32" s="75"/>
      <c r="E32" s="76"/>
      <c r="F32" s="76"/>
      <c r="G32" s="82" t="e">
        <f t="shared" si="0"/>
        <v>#DIV/0!</v>
      </c>
      <c r="H32" s="76"/>
      <c r="I32" s="76"/>
      <c r="J32" s="76"/>
      <c r="K32" s="76"/>
      <c r="L32" s="76"/>
      <c r="M32" s="76"/>
      <c r="N32" s="54" t="str">
        <f t="shared" si="1"/>
        <v>-</v>
      </c>
      <c r="O32" s="56" t="str">
        <f t="shared" si="2"/>
        <v>-</v>
      </c>
      <c r="P32" s="56" t="str">
        <f t="shared" si="3"/>
        <v>-</v>
      </c>
      <c r="S32" s="96"/>
      <c r="U32" s="65" t="str">
        <f>IF((H32+I32+J32+K32+L32+M32)&lt;&gt;0, MIN(K15, (G32/(H32+I32+J32+K32+L32+M32))*K14/100 ), "-")</f>
        <v>-</v>
      </c>
      <c r="V32" s="65" t="str">
        <f t="shared" si="4"/>
        <v>-</v>
      </c>
      <c r="W32" s="66">
        <f>P14</f>
        <v>10</v>
      </c>
      <c r="X32" s="67" t="str">
        <f t="shared" si="5"/>
        <v>-</v>
      </c>
      <c r="Y32" s="67" t="str">
        <f t="shared" si="6"/>
        <v>-</v>
      </c>
    </row>
    <row r="33" spans="1:25">
      <c r="A33" s="96"/>
      <c r="C33" s="75"/>
      <c r="D33" s="75"/>
      <c r="E33" s="76"/>
      <c r="F33" s="76"/>
      <c r="G33" s="82" t="e">
        <f t="shared" si="0"/>
        <v>#DIV/0!</v>
      </c>
      <c r="H33" s="76"/>
      <c r="I33" s="76"/>
      <c r="J33" s="76"/>
      <c r="K33" s="76"/>
      <c r="L33" s="76"/>
      <c r="M33" s="76"/>
      <c r="N33" s="54" t="str">
        <f t="shared" si="1"/>
        <v>-</v>
      </c>
      <c r="O33" s="56" t="str">
        <f t="shared" si="2"/>
        <v>-</v>
      </c>
      <c r="P33" s="56" t="str">
        <f t="shared" si="3"/>
        <v>-</v>
      </c>
      <c r="S33" s="96"/>
      <c r="U33" s="65" t="str">
        <f>IF((H33+I33+J33+K33+L33+M33)&lt;&gt;0, MIN(K15, (G33/(H33+I33+J33+K33+L33+M33))*K14/100 ), "-")</f>
        <v>-</v>
      </c>
      <c r="V33" s="65" t="str">
        <f t="shared" si="4"/>
        <v>-</v>
      </c>
      <c r="W33" s="66">
        <f>P14</f>
        <v>10</v>
      </c>
      <c r="X33" s="67" t="str">
        <f t="shared" si="5"/>
        <v>-</v>
      </c>
      <c r="Y33" s="67" t="str">
        <f t="shared" si="6"/>
        <v>-</v>
      </c>
    </row>
    <row r="34" spans="1:25">
      <c r="A34" s="96"/>
      <c r="C34" s="75"/>
      <c r="D34" s="75"/>
      <c r="E34" s="76"/>
      <c r="F34" s="76"/>
      <c r="G34" s="82" t="e">
        <f t="shared" si="0"/>
        <v>#DIV/0!</v>
      </c>
      <c r="H34" s="76"/>
      <c r="I34" s="76"/>
      <c r="J34" s="76"/>
      <c r="K34" s="76"/>
      <c r="L34" s="76"/>
      <c r="M34" s="76"/>
      <c r="N34" s="54" t="str">
        <f t="shared" si="1"/>
        <v>-</v>
      </c>
      <c r="O34" s="56" t="str">
        <f t="shared" si="2"/>
        <v>-</v>
      </c>
      <c r="P34" s="56" t="str">
        <f t="shared" si="3"/>
        <v>-</v>
      </c>
      <c r="S34" s="96"/>
      <c r="U34" s="65" t="str">
        <f>IF((H34+I34+J34+K34+L34+M34)&lt;&gt;0, MIN(K15, (G34/(H34+I34+J34+K34+L34+M34))*K14/100 ), "-")</f>
        <v>-</v>
      </c>
      <c r="V34" s="65" t="str">
        <f t="shared" si="4"/>
        <v>-</v>
      </c>
      <c r="W34" s="66">
        <f>P14</f>
        <v>10</v>
      </c>
      <c r="X34" s="67" t="str">
        <f t="shared" si="5"/>
        <v>-</v>
      </c>
      <c r="Y34" s="67" t="str">
        <f t="shared" si="6"/>
        <v>-</v>
      </c>
    </row>
    <row r="35" spans="1:25">
      <c r="A35" s="96"/>
      <c r="C35" s="75"/>
      <c r="D35" s="75"/>
      <c r="E35" s="76"/>
      <c r="F35" s="76"/>
      <c r="G35" s="82" t="e">
        <f t="shared" si="0"/>
        <v>#DIV/0!</v>
      </c>
      <c r="H35" s="76"/>
      <c r="I35" s="76"/>
      <c r="J35" s="76"/>
      <c r="K35" s="76"/>
      <c r="L35" s="76"/>
      <c r="M35" s="76"/>
      <c r="N35" s="54" t="str">
        <f t="shared" si="1"/>
        <v>-</v>
      </c>
      <c r="O35" s="56" t="str">
        <f t="shared" si="2"/>
        <v>-</v>
      </c>
      <c r="P35" s="56" t="str">
        <f t="shared" si="3"/>
        <v>-</v>
      </c>
      <c r="S35" s="96"/>
      <c r="U35" s="65" t="str">
        <f>IF((H35+I35+J35+K35+L35+M35)&lt;&gt;0, MIN(K15, (G35/(H35+I35+J35+K35+L35+M35))*K14/100 ), "-")</f>
        <v>-</v>
      </c>
      <c r="V35" s="65" t="str">
        <f t="shared" si="4"/>
        <v>-</v>
      </c>
      <c r="W35" s="66">
        <f>P14</f>
        <v>10</v>
      </c>
      <c r="X35" s="67" t="str">
        <f t="shared" si="5"/>
        <v>-</v>
      </c>
      <c r="Y35" s="67" t="str">
        <f t="shared" si="6"/>
        <v>-</v>
      </c>
    </row>
    <row r="36" spans="1:25">
      <c r="A36" s="96"/>
      <c r="C36" s="75"/>
      <c r="D36" s="75"/>
      <c r="E36" s="76"/>
      <c r="F36" s="76"/>
      <c r="G36" s="82" t="e">
        <f t="shared" si="0"/>
        <v>#DIV/0!</v>
      </c>
      <c r="H36" s="76"/>
      <c r="I36" s="76"/>
      <c r="J36" s="76"/>
      <c r="K36" s="76"/>
      <c r="L36" s="76"/>
      <c r="M36" s="76"/>
      <c r="N36" s="54" t="str">
        <f t="shared" ref="N36" si="7">IF((E36*H36)&lt;&gt;0, (E36*H36), "-")</f>
        <v>-</v>
      </c>
      <c r="O36" s="56" t="str">
        <f t="shared" ref="O36" si="8">Y36</f>
        <v>-</v>
      </c>
      <c r="P36" s="56" t="str">
        <f t="shared" ref="P36" si="9">IF( AND(ISNUMBER(O36),ISNUMBER(N36)),  (O36*N36), "-")</f>
        <v>-</v>
      </c>
      <c r="S36" s="96"/>
      <c r="U36" s="65" t="str">
        <f>IF((H36+I36+J36+K36+L36+M36)&lt;&gt;0, MIN(K15, (G36/(H36+I36+J36+K36+L36+M36))*K14/100 ), "-")</f>
        <v>-</v>
      </c>
      <c r="V36" s="65" t="str">
        <f t="shared" si="4"/>
        <v>-</v>
      </c>
      <c r="W36" s="66">
        <f>P14</f>
        <v>10</v>
      </c>
      <c r="X36" s="67" t="str">
        <f t="shared" si="5"/>
        <v>-</v>
      </c>
      <c r="Y36" s="67" t="str">
        <f t="shared" si="6"/>
        <v>-</v>
      </c>
    </row>
    <row r="37" spans="1:25">
      <c r="A37" s="96"/>
      <c r="C37" s="75"/>
      <c r="D37" s="75"/>
      <c r="E37" s="76"/>
      <c r="F37" s="76"/>
      <c r="G37" s="82" t="e">
        <f t="shared" si="0"/>
        <v>#DIV/0!</v>
      </c>
      <c r="H37" s="76"/>
      <c r="I37" s="76"/>
      <c r="J37" s="76"/>
      <c r="K37" s="76"/>
      <c r="L37" s="76"/>
      <c r="M37" s="76"/>
      <c r="N37" s="54" t="str">
        <f t="shared" ref="N37:N70" si="10">IF((E37*H37)&lt;&gt;0, (E37*H37), "-")</f>
        <v>-</v>
      </c>
      <c r="O37" s="56" t="str">
        <f t="shared" ref="O37:O70" si="11">Y37</f>
        <v>-</v>
      </c>
      <c r="P37" s="56" t="str">
        <f t="shared" ref="P37:P70" si="12">IF( AND(ISNUMBER(O37),ISNUMBER(N37)),  (O37*N37), "-")</f>
        <v>-</v>
      </c>
      <c r="S37" s="96"/>
      <c r="U37" s="65" t="str">
        <f>IF((H37+I37+J37+K37+L37+M37)&lt;&gt;0, MIN(K15, (G37/(H37+I37+J37+K37+L37+M37))*K14/100 ), "-")</f>
        <v>-</v>
      </c>
      <c r="V37" s="65" t="str">
        <f t="shared" ref="V37:V70" si="13">IF(ISNUMBER(U37), ROUND(U37,2),"-")</f>
        <v>-</v>
      </c>
      <c r="W37" s="66">
        <v>10</v>
      </c>
      <c r="X37" s="67" t="str">
        <f t="shared" ref="X37:X70" si="14">IF(ISNUMBER(V37),V37+V37*W37/100,"-")</f>
        <v>-</v>
      </c>
      <c r="Y37" s="67" t="str">
        <f t="shared" ref="Y37:Y70" si="15">IF(ISNUMBER(X37),  ROUND(X37,2), "-")</f>
        <v>-</v>
      </c>
    </row>
    <row r="38" spans="1:25">
      <c r="A38" s="96"/>
      <c r="C38" s="75"/>
      <c r="D38" s="75"/>
      <c r="E38" s="76"/>
      <c r="F38" s="76"/>
      <c r="G38" s="82" t="e">
        <f t="shared" si="0"/>
        <v>#DIV/0!</v>
      </c>
      <c r="H38" s="76"/>
      <c r="I38" s="76"/>
      <c r="J38" s="76"/>
      <c r="K38" s="76"/>
      <c r="L38" s="76"/>
      <c r="M38" s="76"/>
      <c r="N38" s="54" t="str">
        <f t="shared" si="10"/>
        <v>-</v>
      </c>
      <c r="O38" s="56" t="str">
        <f t="shared" si="11"/>
        <v>-</v>
      </c>
      <c r="P38" s="56" t="str">
        <f t="shared" si="12"/>
        <v>-</v>
      </c>
      <c r="S38" s="96"/>
      <c r="U38" s="65" t="str">
        <f>IF((H38+I38+J38+K38+L38+M38)&lt;&gt;0, MIN(K15, (G38/(H38+I38+J38+K38+L38+M38))*K14/100 ), "-")</f>
        <v>-</v>
      </c>
      <c r="V38" s="65" t="str">
        <f t="shared" si="13"/>
        <v>-</v>
      </c>
      <c r="W38" s="66">
        <v>10</v>
      </c>
      <c r="X38" s="67" t="str">
        <f t="shared" si="14"/>
        <v>-</v>
      </c>
      <c r="Y38" s="67" t="str">
        <f t="shared" si="15"/>
        <v>-</v>
      </c>
    </row>
    <row r="39" spans="1:25">
      <c r="A39" s="96"/>
      <c r="C39" s="75"/>
      <c r="D39" s="75"/>
      <c r="E39" s="76"/>
      <c r="F39" s="76"/>
      <c r="G39" s="82" t="e">
        <f t="shared" si="0"/>
        <v>#DIV/0!</v>
      </c>
      <c r="H39" s="76"/>
      <c r="I39" s="76"/>
      <c r="J39" s="76"/>
      <c r="K39" s="76"/>
      <c r="L39" s="76"/>
      <c r="M39" s="76"/>
      <c r="N39" s="54" t="str">
        <f t="shared" si="10"/>
        <v>-</v>
      </c>
      <c r="O39" s="56" t="str">
        <f t="shared" si="11"/>
        <v>-</v>
      </c>
      <c r="P39" s="56" t="str">
        <f t="shared" si="12"/>
        <v>-</v>
      </c>
      <c r="S39" s="96"/>
      <c r="U39" s="65" t="str">
        <f>IF((H39+I39+J39+K39+L39+M39)&lt;&gt;0, MIN(K15, (G39/(H39+I39+J39+K39+L39+M39))*K14/100 ), "-")</f>
        <v>-</v>
      </c>
      <c r="V39" s="65" t="str">
        <f t="shared" si="13"/>
        <v>-</v>
      </c>
      <c r="W39" s="66">
        <v>10</v>
      </c>
      <c r="X39" s="67" t="str">
        <f t="shared" si="14"/>
        <v>-</v>
      </c>
      <c r="Y39" s="67" t="str">
        <f t="shared" si="15"/>
        <v>-</v>
      </c>
    </row>
    <row r="40" spans="1:25">
      <c r="A40" s="96"/>
      <c r="C40" s="75"/>
      <c r="D40" s="75"/>
      <c r="E40" s="76"/>
      <c r="F40" s="76"/>
      <c r="G40" s="82" t="e">
        <f t="shared" si="0"/>
        <v>#DIV/0!</v>
      </c>
      <c r="H40" s="76"/>
      <c r="I40" s="76"/>
      <c r="J40" s="76"/>
      <c r="K40" s="76"/>
      <c r="L40" s="76"/>
      <c r="M40" s="76"/>
      <c r="N40" s="54" t="str">
        <f t="shared" si="10"/>
        <v>-</v>
      </c>
      <c r="O40" s="56" t="str">
        <f t="shared" si="11"/>
        <v>-</v>
      </c>
      <c r="P40" s="56" t="str">
        <f t="shared" si="12"/>
        <v>-</v>
      </c>
      <c r="S40" s="96"/>
      <c r="U40" s="65" t="str">
        <f>IF((H40+I40+J40+K40+L40+M40)&lt;&gt;0, MIN(K15, (G40/(H40+I40+J40+K40+L40+M40))*K14/100 ), "-")</f>
        <v>-</v>
      </c>
      <c r="V40" s="65" t="str">
        <f t="shared" si="13"/>
        <v>-</v>
      </c>
      <c r="W40" s="66">
        <v>10</v>
      </c>
      <c r="X40" s="67" t="str">
        <f t="shared" si="14"/>
        <v>-</v>
      </c>
      <c r="Y40" s="67" t="str">
        <f t="shared" si="15"/>
        <v>-</v>
      </c>
    </row>
    <row r="41" spans="1:25">
      <c r="A41" s="96"/>
      <c r="C41" s="75"/>
      <c r="D41" s="75"/>
      <c r="E41" s="76"/>
      <c r="F41" s="76"/>
      <c r="G41" s="82" t="e">
        <f t="shared" si="0"/>
        <v>#DIV/0!</v>
      </c>
      <c r="H41" s="76"/>
      <c r="I41" s="76"/>
      <c r="J41" s="76"/>
      <c r="K41" s="76"/>
      <c r="L41" s="76"/>
      <c r="M41" s="76"/>
      <c r="N41" s="54" t="str">
        <f t="shared" si="10"/>
        <v>-</v>
      </c>
      <c r="O41" s="56" t="str">
        <f t="shared" si="11"/>
        <v>-</v>
      </c>
      <c r="P41" s="56" t="str">
        <f t="shared" si="12"/>
        <v>-</v>
      </c>
      <c r="S41" s="96"/>
      <c r="U41" s="65" t="str">
        <f>IF((H41+I41+J41+K41+L41+M41)&lt;&gt;0, MIN(K15, (G41/(H41+I41+J41+K41+L41+M41))*K14/100 ), "-")</f>
        <v>-</v>
      </c>
      <c r="V41" s="65" t="str">
        <f t="shared" si="13"/>
        <v>-</v>
      </c>
      <c r="W41" s="66">
        <v>10</v>
      </c>
      <c r="X41" s="67" t="str">
        <f t="shared" si="14"/>
        <v>-</v>
      </c>
      <c r="Y41" s="67" t="str">
        <f t="shared" si="15"/>
        <v>-</v>
      </c>
    </row>
    <row r="42" spans="1:25">
      <c r="A42" s="96"/>
      <c r="C42" s="75"/>
      <c r="D42" s="75"/>
      <c r="E42" s="76"/>
      <c r="F42" s="76"/>
      <c r="G42" s="82" t="e">
        <f t="shared" si="0"/>
        <v>#DIV/0!</v>
      </c>
      <c r="H42" s="76"/>
      <c r="I42" s="76"/>
      <c r="J42" s="76"/>
      <c r="K42" s="76"/>
      <c r="L42" s="76"/>
      <c r="M42" s="76"/>
      <c r="N42" s="54" t="str">
        <f t="shared" si="10"/>
        <v>-</v>
      </c>
      <c r="O42" s="56" t="str">
        <f t="shared" si="11"/>
        <v>-</v>
      </c>
      <c r="P42" s="56" t="str">
        <f t="shared" si="12"/>
        <v>-</v>
      </c>
      <c r="S42" s="96"/>
      <c r="U42" s="65" t="str">
        <f>IF((H42+I42+J42+K42+L42+M42)&lt;&gt;0, MIN(K15, (G42/(H42+I42+J42+K42+L42+M42))*K14/100 ), "-")</f>
        <v>-</v>
      </c>
      <c r="V42" s="65" t="str">
        <f t="shared" si="13"/>
        <v>-</v>
      </c>
      <c r="W42" s="66">
        <v>10</v>
      </c>
      <c r="X42" s="67" t="str">
        <f t="shared" si="14"/>
        <v>-</v>
      </c>
      <c r="Y42" s="67" t="str">
        <f t="shared" si="15"/>
        <v>-</v>
      </c>
    </row>
    <row r="43" spans="1:25">
      <c r="A43" s="96"/>
      <c r="C43" s="75"/>
      <c r="D43" s="75"/>
      <c r="E43" s="76"/>
      <c r="F43" s="76"/>
      <c r="G43" s="82" t="e">
        <f t="shared" si="0"/>
        <v>#DIV/0!</v>
      </c>
      <c r="H43" s="76"/>
      <c r="I43" s="76"/>
      <c r="J43" s="76"/>
      <c r="K43" s="76"/>
      <c r="L43" s="76"/>
      <c r="M43" s="76"/>
      <c r="N43" s="54" t="str">
        <f t="shared" si="10"/>
        <v>-</v>
      </c>
      <c r="O43" s="56" t="str">
        <f t="shared" si="11"/>
        <v>-</v>
      </c>
      <c r="P43" s="56" t="str">
        <f t="shared" si="12"/>
        <v>-</v>
      </c>
      <c r="S43" s="96"/>
      <c r="U43" s="65" t="str">
        <f>IF((H43+I43+J43+K43+L43+M43)&lt;&gt;0, MIN(K15, (G43/(H43+I43+J43+K43+L43+M43))*K14/100 ), "-")</f>
        <v>-</v>
      </c>
      <c r="V43" s="65" t="str">
        <f t="shared" si="13"/>
        <v>-</v>
      </c>
      <c r="W43" s="66">
        <v>10</v>
      </c>
      <c r="X43" s="67" t="str">
        <f t="shared" si="14"/>
        <v>-</v>
      </c>
      <c r="Y43" s="67" t="str">
        <f t="shared" si="15"/>
        <v>-</v>
      </c>
    </row>
    <row r="44" spans="1:25">
      <c r="A44" s="96"/>
      <c r="C44" s="75"/>
      <c r="D44" s="75"/>
      <c r="E44" s="76"/>
      <c r="F44" s="76"/>
      <c r="G44" s="82" t="e">
        <f t="shared" si="0"/>
        <v>#DIV/0!</v>
      </c>
      <c r="H44" s="76"/>
      <c r="I44" s="76"/>
      <c r="J44" s="76"/>
      <c r="K44" s="76"/>
      <c r="L44" s="76"/>
      <c r="M44" s="76"/>
      <c r="N44" s="54" t="str">
        <f t="shared" si="10"/>
        <v>-</v>
      </c>
      <c r="O44" s="56" t="str">
        <f t="shared" si="11"/>
        <v>-</v>
      </c>
      <c r="P44" s="56" t="str">
        <f t="shared" si="12"/>
        <v>-</v>
      </c>
      <c r="S44" s="96"/>
      <c r="U44" s="65" t="str">
        <f>IF((H44+I44+J44+K44+L44+M44)&lt;&gt;0, MIN(K15, (G44/(H44+I44+J44+K44+L44+M44))*K14/100 ), "-")</f>
        <v>-</v>
      </c>
      <c r="V44" s="65" t="str">
        <f t="shared" si="13"/>
        <v>-</v>
      </c>
      <c r="W44" s="66">
        <v>10</v>
      </c>
      <c r="X44" s="67" t="str">
        <f t="shared" si="14"/>
        <v>-</v>
      </c>
      <c r="Y44" s="67" t="str">
        <f t="shared" si="15"/>
        <v>-</v>
      </c>
    </row>
    <row r="45" spans="1:25">
      <c r="A45" s="96"/>
      <c r="C45" s="75"/>
      <c r="D45" s="75"/>
      <c r="E45" s="76"/>
      <c r="F45" s="76"/>
      <c r="G45" s="82" t="e">
        <f t="shared" si="0"/>
        <v>#DIV/0!</v>
      </c>
      <c r="H45" s="76"/>
      <c r="I45" s="76"/>
      <c r="J45" s="76"/>
      <c r="K45" s="76"/>
      <c r="L45" s="76"/>
      <c r="M45" s="76"/>
      <c r="N45" s="54" t="str">
        <f t="shared" si="10"/>
        <v>-</v>
      </c>
      <c r="O45" s="56" t="str">
        <f t="shared" si="11"/>
        <v>-</v>
      </c>
      <c r="P45" s="56" t="str">
        <f t="shared" si="12"/>
        <v>-</v>
      </c>
      <c r="S45" s="96"/>
      <c r="U45" s="65" t="str">
        <f>IF((H45+I45+J45+K45+L45+M45)&lt;&gt;0, MIN(K15, (G45/(H45+I45+J45+K45+L45+M45))*K14/100 ), "-")</f>
        <v>-</v>
      </c>
      <c r="V45" s="65" t="str">
        <f t="shared" si="13"/>
        <v>-</v>
      </c>
      <c r="W45" s="66">
        <v>10</v>
      </c>
      <c r="X45" s="67" t="str">
        <f t="shared" si="14"/>
        <v>-</v>
      </c>
      <c r="Y45" s="67" t="str">
        <f t="shared" si="15"/>
        <v>-</v>
      </c>
    </row>
    <row r="46" spans="1:25">
      <c r="A46" s="96"/>
      <c r="C46" s="75"/>
      <c r="D46" s="75"/>
      <c r="E46" s="76"/>
      <c r="F46" s="76"/>
      <c r="G46" s="82" t="e">
        <f t="shared" si="0"/>
        <v>#DIV/0!</v>
      </c>
      <c r="H46" s="76"/>
      <c r="I46" s="76"/>
      <c r="J46" s="76"/>
      <c r="K46" s="76"/>
      <c r="L46" s="76"/>
      <c r="M46" s="76"/>
      <c r="N46" s="54" t="str">
        <f t="shared" si="10"/>
        <v>-</v>
      </c>
      <c r="O46" s="56" t="str">
        <f t="shared" si="11"/>
        <v>-</v>
      </c>
      <c r="P46" s="56" t="str">
        <f t="shared" si="12"/>
        <v>-</v>
      </c>
      <c r="S46" s="96"/>
      <c r="U46" s="65" t="str">
        <f>IF((H46+I46+J46+K46+L46+M46)&lt;&gt;0, MIN(K15, (G46/(H46+I46+J46+K46+L46+M46))*K14/100 ), "-")</f>
        <v>-</v>
      </c>
      <c r="V46" s="65" t="str">
        <f t="shared" si="13"/>
        <v>-</v>
      </c>
      <c r="W46" s="66">
        <v>10</v>
      </c>
      <c r="X46" s="67" t="str">
        <f t="shared" si="14"/>
        <v>-</v>
      </c>
      <c r="Y46" s="67" t="str">
        <f t="shared" si="15"/>
        <v>-</v>
      </c>
    </row>
    <row r="47" spans="1:25">
      <c r="A47" s="96"/>
      <c r="C47" s="75"/>
      <c r="D47" s="75"/>
      <c r="E47" s="76"/>
      <c r="F47" s="76"/>
      <c r="G47" s="82" t="e">
        <f t="shared" si="0"/>
        <v>#DIV/0!</v>
      </c>
      <c r="H47" s="76"/>
      <c r="I47" s="76"/>
      <c r="J47" s="76"/>
      <c r="K47" s="76"/>
      <c r="L47" s="76"/>
      <c r="M47" s="76"/>
      <c r="N47" s="54" t="str">
        <f t="shared" si="10"/>
        <v>-</v>
      </c>
      <c r="O47" s="56" t="str">
        <f t="shared" si="11"/>
        <v>-</v>
      </c>
      <c r="P47" s="56" t="str">
        <f t="shared" si="12"/>
        <v>-</v>
      </c>
      <c r="S47" s="96"/>
      <c r="U47" s="65" t="str">
        <f>IF((H47+I47+J47+K47+L47+M47)&lt;&gt;0, MIN(K15, (G47/(H47+I47+J47+K47+L47+M47))*K14/100 ), "-")</f>
        <v>-</v>
      </c>
      <c r="V47" s="65" t="str">
        <f t="shared" si="13"/>
        <v>-</v>
      </c>
      <c r="W47" s="66">
        <v>10</v>
      </c>
      <c r="X47" s="67" t="str">
        <f t="shared" si="14"/>
        <v>-</v>
      </c>
      <c r="Y47" s="67" t="str">
        <f t="shared" si="15"/>
        <v>-</v>
      </c>
    </row>
    <row r="48" spans="1:25">
      <c r="A48" s="96"/>
      <c r="C48" s="75"/>
      <c r="D48" s="75"/>
      <c r="E48" s="76"/>
      <c r="F48" s="76"/>
      <c r="G48" s="82" t="e">
        <f t="shared" si="0"/>
        <v>#DIV/0!</v>
      </c>
      <c r="H48" s="76"/>
      <c r="I48" s="76"/>
      <c r="J48" s="76"/>
      <c r="K48" s="76"/>
      <c r="L48" s="76"/>
      <c r="M48" s="76"/>
      <c r="N48" s="54" t="str">
        <f t="shared" si="10"/>
        <v>-</v>
      </c>
      <c r="O48" s="56" t="str">
        <f t="shared" si="11"/>
        <v>-</v>
      </c>
      <c r="P48" s="56" t="str">
        <f t="shared" si="12"/>
        <v>-</v>
      </c>
      <c r="S48" s="96"/>
      <c r="U48" s="65" t="str">
        <f>IF((H48+I48+J48+K48+L48+M48)&lt;&gt;0, MIN(K15, (G48/(H48+I48+J48+K48+L48+M48))*K14/100 ), "-")</f>
        <v>-</v>
      </c>
      <c r="V48" s="65" t="str">
        <f t="shared" si="13"/>
        <v>-</v>
      </c>
      <c r="W48" s="66">
        <v>10</v>
      </c>
      <c r="X48" s="67" t="str">
        <f t="shared" si="14"/>
        <v>-</v>
      </c>
      <c r="Y48" s="67" t="str">
        <f t="shared" si="15"/>
        <v>-</v>
      </c>
    </row>
    <row r="49" spans="1:25">
      <c r="A49" s="96"/>
      <c r="C49" s="75"/>
      <c r="D49" s="75"/>
      <c r="E49" s="76"/>
      <c r="F49" s="76"/>
      <c r="G49" s="82" t="e">
        <f t="shared" si="0"/>
        <v>#DIV/0!</v>
      </c>
      <c r="H49" s="76"/>
      <c r="I49" s="76"/>
      <c r="J49" s="76"/>
      <c r="K49" s="76"/>
      <c r="L49" s="76"/>
      <c r="M49" s="76"/>
      <c r="N49" s="54" t="str">
        <f t="shared" si="10"/>
        <v>-</v>
      </c>
      <c r="O49" s="56" t="str">
        <f t="shared" si="11"/>
        <v>-</v>
      </c>
      <c r="P49" s="56" t="str">
        <f t="shared" si="12"/>
        <v>-</v>
      </c>
      <c r="S49" s="96"/>
      <c r="U49" s="65" t="str">
        <f>IF((H49+I49+J49+K49+L49+M49)&lt;&gt;0, MIN(K15, (G49/(H49+I49+J49+K49+L49+M49))*K14/100 ), "-")</f>
        <v>-</v>
      </c>
      <c r="V49" s="65" t="str">
        <f t="shared" si="13"/>
        <v>-</v>
      </c>
      <c r="W49" s="66">
        <v>10</v>
      </c>
      <c r="X49" s="67" t="str">
        <f t="shared" si="14"/>
        <v>-</v>
      </c>
      <c r="Y49" s="67" t="str">
        <f t="shared" si="15"/>
        <v>-</v>
      </c>
    </row>
    <row r="50" spans="1:25">
      <c r="A50" s="96"/>
      <c r="C50" s="75"/>
      <c r="D50" s="75"/>
      <c r="E50" s="76"/>
      <c r="F50" s="76"/>
      <c r="G50" s="82" t="e">
        <f t="shared" si="0"/>
        <v>#DIV/0!</v>
      </c>
      <c r="H50" s="76"/>
      <c r="I50" s="76"/>
      <c r="J50" s="76"/>
      <c r="K50" s="76"/>
      <c r="L50" s="76"/>
      <c r="M50" s="76"/>
      <c r="N50" s="54" t="str">
        <f t="shared" si="10"/>
        <v>-</v>
      </c>
      <c r="O50" s="56" t="str">
        <f t="shared" si="11"/>
        <v>-</v>
      </c>
      <c r="P50" s="56" t="str">
        <f t="shared" si="12"/>
        <v>-</v>
      </c>
      <c r="S50" s="96"/>
      <c r="U50" s="65" t="str">
        <f>IF((H50+I50+J50+K50+L50+M50)&lt;&gt;0, MIN(K15, (G50/(H50+I50+J50+K50+L50+M50))*K14/100 ), "-")</f>
        <v>-</v>
      </c>
      <c r="V50" s="65" t="str">
        <f t="shared" si="13"/>
        <v>-</v>
      </c>
      <c r="W50" s="66">
        <v>10</v>
      </c>
      <c r="X50" s="67" t="str">
        <f t="shared" si="14"/>
        <v>-</v>
      </c>
      <c r="Y50" s="67" t="str">
        <f t="shared" si="15"/>
        <v>-</v>
      </c>
    </row>
    <row r="51" spans="1:25">
      <c r="A51" s="96"/>
      <c r="C51" s="75"/>
      <c r="D51" s="75"/>
      <c r="E51" s="76"/>
      <c r="F51" s="76"/>
      <c r="G51" s="82" t="e">
        <f t="shared" si="0"/>
        <v>#DIV/0!</v>
      </c>
      <c r="H51" s="76"/>
      <c r="I51" s="76"/>
      <c r="J51" s="76"/>
      <c r="K51" s="76"/>
      <c r="L51" s="76"/>
      <c r="M51" s="76"/>
      <c r="N51" s="54" t="str">
        <f t="shared" si="10"/>
        <v>-</v>
      </c>
      <c r="O51" s="56" t="str">
        <f t="shared" si="11"/>
        <v>-</v>
      </c>
      <c r="P51" s="56" t="str">
        <f t="shared" si="12"/>
        <v>-</v>
      </c>
      <c r="S51" s="96"/>
      <c r="U51" s="65" t="str">
        <f>IF((H51+I51+J51+K51+L51+M51)&lt;&gt;0, MIN(K15, (G51/(H51+I51+J51+K51+L51+M51))*K14/100 ), "-")</f>
        <v>-</v>
      </c>
      <c r="V51" s="65" t="str">
        <f t="shared" si="13"/>
        <v>-</v>
      </c>
      <c r="W51" s="66">
        <v>10</v>
      </c>
      <c r="X51" s="67" t="str">
        <f t="shared" si="14"/>
        <v>-</v>
      </c>
      <c r="Y51" s="67" t="str">
        <f t="shared" si="15"/>
        <v>-</v>
      </c>
    </row>
    <row r="52" spans="1:25">
      <c r="A52" s="96"/>
      <c r="C52" s="75"/>
      <c r="D52" s="75"/>
      <c r="E52" s="76"/>
      <c r="F52" s="76"/>
      <c r="G52" s="82" t="e">
        <f t="shared" si="0"/>
        <v>#DIV/0!</v>
      </c>
      <c r="H52" s="76"/>
      <c r="I52" s="76"/>
      <c r="J52" s="76"/>
      <c r="K52" s="76"/>
      <c r="L52" s="76"/>
      <c r="M52" s="76"/>
      <c r="N52" s="54" t="str">
        <f t="shared" si="10"/>
        <v>-</v>
      </c>
      <c r="O52" s="56" t="str">
        <f t="shared" si="11"/>
        <v>-</v>
      </c>
      <c r="P52" s="56" t="str">
        <f t="shared" si="12"/>
        <v>-</v>
      </c>
      <c r="S52" s="96"/>
      <c r="U52" s="65" t="str">
        <f>IF((H52+I52+J52+K52+L52+M52)&lt;&gt;0, MIN(K15, (G52/(H52+I52+J52+K52+L52+M52))*K14/100 ), "-")</f>
        <v>-</v>
      </c>
      <c r="V52" s="65" t="str">
        <f t="shared" si="13"/>
        <v>-</v>
      </c>
      <c r="W52" s="66">
        <v>10</v>
      </c>
      <c r="X52" s="67" t="str">
        <f t="shared" si="14"/>
        <v>-</v>
      </c>
      <c r="Y52" s="67" t="str">
        <f t="shared" si="15"/>
        <v>-</v>
      </c>
    </row>
    <row r="53" spans="1:25">
      <c r="A53" s="96"/>
      <c r="C53" s="75"/>
      <c r="D53" s="75"/>
      <c r="E53" s="76"/>
      <c r="F53" s="76"/>
      <c r="G53" s="82" t="e">
        <f t="shared" si="0"/>
        <v>#DIV/0!</v>
      </c>
      <c r="H53" s="76"/>
      <c r="I53" s="76"/>
      <c r="J53" s="76"/>
      <c r="K53" s="76"/>
      <c r="L53" s="76"/>
      <c r="M53" s="76"/>
      <c r="N53" s="54" t="str">
        <f t="shared" si="10"/>
        <v>-</v>
      </c>
      <c r="O53" s="56" t="str">
        <f t="shared" si="11"/>
        <v>-</v>
      </c>
      <c r="P53" s="56" t="str">
        <f t="shared" si="12"/>
        <v>-</v>
      </c>
      <c r="S53" s="96"/>
      <c r="U53" s="65" t="str">
        <f>IF((H53+I53+J53+K53+L53+M53)&lt;&gt;0, MIN(K15, (G53/(H53+I53+J53+K53+L53+M53))*K14/100 ), "-")</f>
        <v>-</v>
      </c>
      <c r="V53" s="65" t="str">
        <f t="shared" si="13"/>
        <v>-</v>
      </c>
      <c r="W53" s="66">
        <v>10</v>
      </c>
      <c r="X53" s="67" t="str">
        <f t="shared" si="14"/>
        <v>-</v>
      </c>
      <c r="Y53" s="67" t="str">
        <f t="shared" si="15"/>
        <v>-</v>
      </c>
    </row>
    <row r="54" spans="1:25">
      <c r="A54" s="96"/>
      <c r="C54" s="75"/>
      <c r="D54" s="75"/>
      <c r="E54" s="76"/>
      <c r="F54" s="76"/>
      <c r="G54" s="82" t="e">
        <f t="shared" si="0"/>
        <v>#DIV/0!</v>
      </c>
      <c r="H54" s="76"/>
      <c r="I54" s="76"/>
      <c r="J54" s="76"/>
      <c r="K54" s="76"/>
      <c r="L54" s="76"/>
      <c r="M54" s="76"/>
      <c r="N54" s="54" t="str">
        <f t="shared" si="10"/>
        <v>-</v>
      </c>
      <c r="O54" s="56" t="str">
        <f t="shared" si="11"/>
        <v>-</v>
      </c>
      <c r="P54" s="56" t="str">
        <f t="shared" si="12"/>
        <v>-</v>
      </c>
      <c r="S54" s="96"/>
      <c r="U54" s="65" t="str">
        <f>IF((H54+I54+J54+K54+L54+M54)&lt;&gt;0, MIN(K15, (G54/(H54+I54+J54+K54+L54+M54))*K14/100 ), "-")</f>
        <v>-</v>
      </c>
      <c r="V54" s="65" t="str">
        <f t="shared" si="13"/>
        <v>-</v>
      </c>
      <c r="W54" s="66">
        <v>10</v>
      </c>
      <c r="X54" s="67" t="str">
        <f t="shared" si="14"/>
        <v>-</v>
      </c>
      <c r="Y54" s="67" t="str">
        <f t="shared" si="15"/>
        <v>-</v>
      </c>
    </row>
    <row r="55" spans="1:25">
      <c r="A55" s="96"/>
      <c r="C55" s="75"/>
      <c r="D55" s="75"/>
      <c r="E55" s="76"/>
      <c r="F55" s="76"/>
      <c r="G55" s="82" t="e">
        <f t="shared" si="0"/>
        <v>#DIV/0!</v>
      </c>
      <c r="H55" s="76"/>
      <c r="I55" s="76"/>
      <c r="J55" s="76"/>
      <c r="K55" s="76"/>
      <c r="L55" s="76"/>
      <c r="M55" s="76"/>
      <c r="N55" s="54" t="str">
        <f t="shared" si="10"/>
        <v>-</v>
      </c>
      <c r="O55" s="56" t="str">
        <f t="shared" si="11"/>
        <v>-</v>
      </c>
      <c r="P55" s="56" t="str">
        <f t="shared" si="12"/>
        <v>-</v>
      </c>
      <c r="S55" s="96"/>
      <c r="U55" s="65" t="str">
        <f>IF((H55+I55+J55+K55+L55+M55)&lt;&gt;0, MIN(K15, (G55/(H55+I55+J55+K55+L55+M55))*K14/100 ), "-")</f>
        <v>-</v>
      </c>
      <c r="V55" s="65" t="str">
        <f t="shared" si="13"/>
        <v>-</v>
      </c>
      <c r="W55" s="66">
        <v>10</v>
      </c>
      <c r="X55" s="67" t="str">
        <f t="shared" si="14"/>
        <v>-</v>
      </c>
      <c r="Y55" s="67" t="str">
        <f t="shared" si="15"/>
        <v>-</v>
      </c>
    </row>
    <row r="56" spans="1:25">
      <c r="A56" s="96"/>
      <c r="C56" s="75"/>
      <c r="D56" s="75"/>
      <c r="E56" s="76"/>
      <c r="F56" s="76"/>
      <c r="G56" s="82" t="e">
        <f t="shared" si="0"/>
        <v>#DIV/0!</v>
      </c>
      <c r="H56" s="76"/>
      <c r="I56" s="76"/>
      <c r="J56" s="76"/>
      <c r="K56" s="76"/>
      <c r="L56" s="76"/>
      <c r="M56" s="76"/>
      <c r="N56" s="54" t="str">
        <f t="shared" si="10"/>
        <v>-</v>
      </c>
      <c r="O56" s="56" t="str">
        <f t="shared" si="11"/>
        <v>-</v>
      </c>
      <c r="P56" s="56" t="str">
        <f t="shared" si="12"/>
        <v>-</v>
      </c>
      <c r="S56" s="96"/>
      <c r="U56" s="65" t="str">
        <f>IF((H56+I56+J56+K56+L56+M56)&lt;&gt;0, MIN(K15, (G56/(H56+I56+J56+K56+L56+M56))*K14/100 ), "-")</f>
        <v>-</v>
      </c>
      <c r="V56" s="65" t="str">
        <f t="shared" si="13"/>
        <v>-</v>
      </c>
      <c r="W56" s="66">
        <v>10</v>
      </c>
      <c r="X56" s="67" t="str">
        <f t="shared" si="14"/>
        <v>-</v>
      </c>
      <c r="Y56" s="67" t="str">
        <f t="shared" si="15"/>
        <v>-</v>
      </c>
    </row>
    <row r="57" spans="1:25">
      <c r="A57" s="96"/>
      <c r="C57" s="75"/>
      <c r="D57" s="75"/>
      <c r="E57" s="76"/>
      <c r="F57" s="76"/>
      <c r="G57" s="82" t="e">
        <f t="shared" si="0"/>
        <v>#DIV/0!</v>
      </c>
      <c r="H57" s="76"/>
      <c r="I57" s="76"/>
      <c r="J57" s="76"/>
      <c r="K57" s="76"/>
      <c r="L57" s="76"/>
      <c r="M57" s="76"/>
      <c r="N57" s="54" t="str">
        <f t="shared" si="10"/>
        <v>-</v>
      </c>
      <c r="O57" s="56" t="str">
        <f t="shared" si="11"/>
        <v>-</v>
      </c>
      <c r="P57" s="56" t="str">
        <f t="shared" si="12"/>
        <v>-</v>
      </c>
      <c r="S57" s="96"/>
      <c r="U57" s="65" t="str">
        <f>IF((H57+I57+J57+K57+L57+M57)&lt;&gt;0, MIN(K15, (G57/(H57+I57+J57+K57+L57+M57))*K14/100 ), "-")</f>
        <v>-</v>
      </c>
      <c r="V57" s="65" t="str">
        <f t="shared" si="13"/>
        <v>-</v>
      </c>
      <c r="W57" s="66">
        <v>10</v>
      </c>
      <c r="X57" s="67" t="str">
        <f t="shared" si="14"/>
        <v>-</v>
      </c>
      <c r="Y57" s="67" t="str">
        <f t="shared" si="15"/>
        <v>-</v>
      </c>
    </row>
    <row r="58" spans="1:25">
      <c r="A58" s="96"/>
      <c r="C58" s="75"/>
      <c r="D58" s="75"/>
      <c r="E58" s="76"/>
      <c r="F58" s="76"/>
      <c r="G58" s="82" t="e">
        <f t="shared" si="0"/>
        <v>#DIV/0!</v>
      </c>
      <c r="H58" s="76"/>
      <c r="I58" s="76"/>
      <c r="J58" s="76"/>
      <c r="K58" s="76"/>
      <c r="L58" s="76"/>
      <c r="M58" s="76"/>
      <c r="N58" s="54" t="str">
        <f t="shared" si="10"/>
        <v>-</v>
      </c>
      <c r="O58" s="56" t="str">
        <f t="shared" si="11"/>
        <v>-</v>
      </c>
      <c r="P58" s="56" t="str">
        <f t="shared" si="12"/>
        <v>-</v>
      </c>
      <c r="S58" s="96"/>
      <c r="U58" s="65" t="str">
        <f>IF((H58+I58+J58+K58+L58+M58)&lt;&gt;0, MIN(K15, (G58/(H58+I58+J58+K58+L58+M58))*K14/100 ), "-")</f>
        <v>-</v>
      </c>
      <c r="V58" s="65" t="str">
        <f t="shared" si="13"/>
        <v>-</v>
      </c>
      <c r="W58" s="66">
        <v>10</v>
      </c>
      <c r="X58" s="67" t="str">
        <f t="shared" si="14"/>
        <v>-</v>
      </c>
      <c r="Y58" s="67" t="str">
        <f t="shared" si="15"/>
        <v>-</v>
      </c>
    </row>
    <row r="59" spans="1:25">
      <c r="A59" s="96"/>
      <c r="C59" s="75"/>
      <c r="D59" s="75"/>
      <c r="E59" s="76"/>
      <c r="F59" s="76"/>
      <c r="G59" s="82" t="e">
        <f t="shared" si="0"/>
        <v>#DIV/0!</v>
      </c>
      <c r="H59" s="76"/>
      <c r="I59" s="76"/>
      <c r="J59" s="76"/>
      <c r="K59" s="76"/>
      <c r="L59" s="76"/>
      <c r="M59" s="76"/>
      <c r="N59" s="54" t="str">
        <f t="shared" si="10"/>
        <v>-</v>
      </c>
      <c r="O59" s="56" t="str">
        <f t="shared" si="11"/>
        <v>-</v>
      </c>
      <c r="P59" s="56" t="str">
        <f t="shared" si="12"/>
        <v>-</v>
      </c>
      <c r="S59" s="96"/>
      <c r="U59" s="65" t="str">
        <f>IF((H59+I59+J59+K59+L59+M59)&lt;&gt;0, MIN(K15, (G59/(H59+I59+J59+K59+L59+M59))*K14/100 ), "-")</f>
        <v>-</v>
      </c>
      <c r="V59" s="65" t="str">
        <f t="shared" si="13"/>
        <v>-</v>
      </c>
      <c r="W59" s="66">
        <v>10</v>
      </c>
      <c r="X59" s="67" t="str">
        <f t="shared" si="14"/>
        <v>-</v>
      </c>
      <c r="Y59" s="67" t="str">
        <f t="shared" si="15"/>
        <v>-</v>
      </c>
    </row>
    <row r="60" spans="1:25">
      <c r="A60" s="96"/>
      <c r="C60" s="75"/>
      <c r="D60" s="75"/>
      <c r="E60" s="76"/>
      <c r="F60" s="76"/>
      <c r="G60" s="82" t="e">
        <f t="shared" si="0"/>
        <v>#DIV/0!</v>
      </c>
      <c r="H60" s="76"/>
      <c r="I60" s="76"/>
      <c r="J60" s="76"/>
      <c r="K60" s="76"/>
      <c r="L60" s="76"/>
      <c r="M60" s="76"/>
      <c r="N60" s="54" t="str">
        <f t="shared" si="10"/>
        <v>-</v>
      </c>
      <c r="O60" s="56" t="str">
        <f t="shared" si="11"/>
        <v>-</v>
      </c>
      <c r="P60" s="56" t="str">
        <f t="shared" si="12"/>
        <v>-</v>
      </c>
      <c r="S60" s="96"/>
      <c r="U60" s="65" t="str">
        <f>IF((H60+I60+J60+K60+L60+M60)&lt;&gt;0, MIN(K15, (G60/(H60+I60+J60+K60+L60+M60))*K14/100 ), "-")</f>
        <v>-</v>
      </c>
      <c r="V60" s="65" t="str">
        <f t="shared" si="13"/>
        <v>-</v>
      </c>
      <c r="W60" s="66">
        <v>10</v>
      </c>
      <c r="X60" s="67" t="str">
        <f t="shared" si="14"/>
        <v>-</v>
      </c>
      <c r="Y60" s="67" t="str">
        <f t="shared" si="15"/>
        <v>-</v>
      </c>
    </row>
    <row r="61" spans="1:25">
      <c r="A61" s="96"/>
      <c r="C61" s="75"/>
      <c r="D61" s="75"/>
      <c r="E61" s="76"/>
      <c r="F61" s="76"/>
      <c r="G61" s="82" t="e">
        <f t="shared" si="0"/>
        <v>#DIV/0!</v>
      </c>
      <c r="H61" s="76"/>
      <c r="I61" s="76"/>
      <c r="J61" s="76"/>
      <c r="K61" s="76"/>
      <c r="L61" s="76"/>
      <c r="M61" s="76"/>
      <c r="N61" s="54" t="str">
        <f t="shared" si="10"/>
        <v>-</v>
      </c>
      <c r="O61" s="56" t="str">
        <f t="shared" si="11"/>
        <v>-</v>
      </c>
      <c r="P61" s="56" t="str">
        <f t="shared" si="12"/>
        <v>-</v>
      </c>
      <c r="S61" s="96"/>
      <c r="U61" s="65" t="str">
        <f>IF((H61+I61+J61+K61+L61+M61)&lt;&gt;0, MIN(K15, (G61/(H61+I61+J61+K61+L61+M61))*K14/100 ), "-")</f>
        <v>-</v>
      </c>
      <c r="V61" s="65" t="str">
        <f t="shared" si="13"/>
        <v>-</v>
      </c>
      <c r="W61" s="66">
        <v>10</v>
      </c>
      <c r="X61" s="67" t="str">
        <f t="shared" si="14"/>
        <v>-</v>
      </c>
      <c r="Y61" s="67" t="str">
        <f t="shared" si="15"/>
        <v>-</v>
      </c>
    </row>
    <row r="62" spans="1:25">
      <c r="A62" s="96"/>
      <c r="C62" s="75"/>
      <c r="D62" s="75"/>
      <c r="E62" s="76"/>
      <c r="F62" s="76"/>
      <c r="G62" s="82" t="e">
        <f t="shared" si="0"/>
        <v>#DIV/0!</v>
      </c>
      <c r="H62" s="76"/>
      <c r="I62" s="76"/>
      <c r="J62" s="76"/>
      <c r="K62" s="76"/>
      <c r="L62" s="76"/>
      <c r="M62" s="76"/>
      <c r="N62" s="54" t="str">
        <f t="shared" si="10"/>
        <v>-</v>
      </c>
      <c r="O62" s="56" t="str">
        <f t="shared" si="11"/>
        <v>-</v>
      </c>
      <c r="P62" s="56" t="str">
        <f t="shared" si="12"/>
        <v>-</v>
      </c>
      <c r="S62" s="96"/>
      <c r="U62" s="65" t="str">
        <f>IF((H62+I62+J62+K62+L62+M62)&lt;&gt;0, MIN(K15, (G62/(H62+I62+J62+K62+L62+M62))*K14/100 ), "-")</f>
        <v>-</v>
      </c>
      <c r="V62" s="65" t="str">
        <f t="shared" si="13"/>
        <v>-</v>
      </c>
      <c r="W62" s="66">
        <v>10</v>
      </c>
      <c r="X62" s="67" t="str">
        <f t="shared" si="14"/>
        <v>-</v>
      </c>
      <c r="Y62" s="67" t="str">
        <f t="shared" si="15"/>
        <v>-</v>
      </c>
    </row>
    <row r="63" spans="1:25">
      <c r="A63" s="96"/>
      <c r="C63" s="75"/>
      <c r="D63" s="75"/>
      <c r="E63" s="76"/>
      <c r="F63" s="76"/>
      <c r="G63" s="82" t="e">
        <f t="shared" si="0"/>
        <v>#DIV/0!</v>
      </c>
      <c r="H63" s="76"/>
      <c r="I63" s="76"/>
      <c r="J63" s="76"/>
      <c r="K63" s="76"/>
      <c r="L63" s="76"/>
      <c r="M63" s="76"/>
      <c r="N63" s="54" t="str">
        <f t="shared" si="10"/>
        <v>-</v>
      </c>
      <c r="O63" s="56" t="str">
        <f t="shared" si="11"/>
        <v>-</v>
      </c>
      <c r="P63" s="56" t="str">
        <f t="shared" si="12"/>
        <v>-</v>
      </c>
      <c r="S63" s="96"/>
      <c r="U63" s="65" t="str">
        <f>IF((H63+I63+J63+K63+L63+M63)&lt;&gt;0, MIN(K15, (G63/(H63+I63+J63+K63+L63+M63))*K14/100 ), "-")</f>
        <v>-</v>
      </c>
      <c r="V63" s="65" t="str">
        <f t="shared" si="13"/>
        <v>-</v>
      </c>
      <c r="W63" s="66">
        <v>10</v>
      </c>
      <c r="X63" s="67" t="str">
        <f t="shared" si="14"/>
        <v>-</v>
      </c>
      <c r="Y63" s="67" t="str">
        <f t="shared" si="15"/>
        <v>-</v>
      </c>
    </row>
    <row r="64" spans="1:25">
      <c r="A64" s="96"/>
      <c r="C64" s="75"/>
      <c r="D64" s="75"/>
      <c r="E64" s="76"/>
      <c r="F64" s="76"/>
      <c r="G64" s="82" t="e">
        <f t="shared" si="0"/>
        <v>#DIV/0!</v>
      </c>
      <c r="H64" s="76"/>
      <c r="I64" s="76"/>
      <c r="J64" s="76"/>
      <c r="K64" s="76"/>
      <c r="L64" s="76"/>
      <c r="M64" s="76"/>
      <c r="N64" s="54" t="str">
        <f t="shared" si="10"/>
        <v>-</v>
      </c>
      <c r="O64" s="56" t="str">
        <f t="shared" si="11"/>
        <v>-</v>
      </c>
      <c r="P64" s="56" t="str">
        <f t="shared" si="12"/>
        <v>-</v>
      </c>
      <c r="S64" s="96"/>
      <c r="U64" s="65" t="str">
        <f>IF((H64+I64+J64+K64+L64+M64)&lt;&gt;0, MIN(K15, (G64/(H64+I64+J64+K64+L64+M64))*K14/100 ), "-")</f>
        <v>-</v>
      </c>
      <c r="V64" s="65" t="str">
        <f t="shared" si="13"/>
        <v>-</v>
      </c>
      <c r="W64" s="66">
        <v>10</v>
      </c>
      <c r="X64" s="67" t="str">
        <f t="shared" si="14"/>
        <v>-</v>
      </c>
      <c r="Y64" s="67" t="str">
        <f t="shared" si="15"/>
        <v>-</v>
      </c>
    </row>
    <row r="65" spans="1:25">
      <c r="A65" s="96"/>
      <c r="C65" s="75"/>
      <c r="D65" s="75"/>
      <c r="E65" s="76"/>
      <c r="F65" s="76"/>
      <c r="G65" s="82" t="e">
        <f t="shared" si="0"/>
        <v>#DIV/0!</v>
      </c>
      <c r="H65" s="76"/>
      <c r="I65" s="76"/>
      <c r="J65" s="76"/>
      <c r="K65" s="76"/>
      <c r="L65" s="76"/>
      <c r="M65" s="76"/>
      <c r="N65" s="54" t="str">
        <f t="shared" si="10"/>
        <v>-</v>
      </c>
      <c r="O65" s="56" t="str">
        <f t="shared" si="11"/>
        <v>-</v>
      </c>
      <c r="P65" s="56" t="str">
        <f t="shared" si="12"/>
        <v>-</v>
      </c>
      <c r="S65" s="96"/>
      <c r="U65" s="65" t="str">
        <f>IF((H65+I65+J65+K65+L65+M65)&lt;&gt;0, MIN(K15, (G65/(H65+I65+J65+K65+L65+M65))*K14/100 ), "-")</f>
        <v>-</v>
      </c>
      <c r="V65" s="65" t="str">
        <f t="shared" si="13"/>
        <v>-</v>
      </c>
      <c r="W65" s="66">
        <v>10</v>
      </c>
      <c r="X65" s="67" t="str">
        <f t="shared" si="14"/>
        <v>-</v>
      </c>
      <c r="Y65" s="67" t="str">
        <f t="shared" si="15"/>
        <v>-</v>
      </c>
    </row>
    <row r="66" spans="1:25">
      <c r="A66" s="96"/>
      <c r="C66" s="75"/>
      <c r="D66" s="75"/>
      <c r="E66" s="76"/>
      <c r="F66" s="76"/>
      <c r="G66" s="82" t="e">
        <f t="shared" si="0"/>
        <v>#DIV/0!</v>
      </c>
      <c r="H66" s="76"/>
      <c r="I66" s="76"/>
      <c r="J66" s="76"/>
      <c r="K66" s="76"/>
      <c r="L66" s="76"/>
      <c r="M66" s="76"/>
      <c r="N66" s="54" t="str">
        <f t="shared" si="10"/>
        <v>-</v>
      </c>
      <c r="O66" s="56" t="str">
        <f t="shared" si="11"/>
        <v>-</v>
      </c>
      <c r="P66" s="56" t="str">
        <f t="shared" si="12"/>
        <v>-</v>
      </c>
      <c r="S66" s="96"/>
      <c r="U66" s="65" t="str">
        <f>IF((H66+I66+J66+K66+L66+M66)&lt;&gt;0, MIN(K15, (G66/(H66+I66+J66+K66+L66+M66))*K14/100 ), "-")</f>
        <v>-</v>
      </c>
      <c r="V66" s="65" t="str">
        <f t="shared" si="13"/>
        <v>-</v>
      </c>
      <c r="W66" s="66">
        <v>10</v>
      </c>
      <c r="X66" s="67" t="str">
        <f t="shared" si="14"/>
        <v>-</v>
      </c>
      <c r="Y66" s="67" t="str">
        <f t="shared" si="15"/>
        <v>-</v>
      </c>
    </row>
    <row r="67" spans="1:25">
      <c r="A67" s="96"/>
      <c r="C67" s="75"/>
      <c r="D67" s="75"/>
      <c r="E67" s="76"/>
      <c r="F67" s="76"/>
      <c r="G67" s="82" t="e">
        <f t="shared" si="0"/>
        <v>#DIV/0!</v>
      </c>
      <c r="H67" s="76"/>
      <c r="I67" s="76"/>
      <c r="J67" s="76"/>
      <c r="K67" s="76"/>
      <c r="L67" s="76"/>
      <c r="M67" s="76"/>
      <c r="N67" s="54" t="str">
        <f t="shared" si="10"/>
        <v>-</v>
      </c>
      <c r="O67" s="56" t="str">
        <f t="shared" si="11"/>
        <v>-</v>
      </c>
      <c r="P67" s="56" t="str">
        <f t="shared" si="12"/>
        <v>-</v>
      </c>
      <c r="S67" s="96"/>
      <c r="U67" s="65" t="str">
        <f>IF((H67+I67+J67+K67+L67+M67)&lt;&gt;0, MIN(K15, (G67/(H67+I67+J67+K67+L67+M67))*K14/100 ), "-")</f>
        <v>-</v>
      </c>
      <c r="V67" s="65" t="str">
        <f t="shared" si="13"/>
        <v>-</v>
      </c>
      <c r="W67" s="66">
        <v>10</v>
      </c>
      <c r="X67" s="67" t="str">
        <f t="shared" si="14"/>
        <v>-</v>
      </c>
      <c r="Y67" s="67" t="str">
        <f t="shared" si="15"/>
        <v>-</v>
      </c>
    </row>
    <row r="68" spans="1:25">
      <c r="A68" s="96"/>
      <c r="C68" s="75"/>
      <c r="D68" s="75"/>
      <c r="E68" s="76"/>
      <c r="F68" s="76"/>
      <c r="G68" s="82" t="e">
        <f t="shared" si="0"/>
        <v>#DIV/0!</v>
      </c>
      <c r="H68" s="76"/>
      <c r="I68" s="76"/>
      <c r="J68" s="76"/>
      <c r="K68" s="76"/>
      <c r="L68" s="76"/>
      <c r="M68" s="76"/>
      <c r="N68" s="54" t="str">
        <f t="shared" si="10"/>
        <v>-</v>
      </c>
      <c r="O68" s="56" t="str">
        <f t="shared" si="11"/>
        <v>-</v>
      </c>
      <c r="P68" s="56" t="str">
        <f t="shared" si="12"/>
        <v>-</v>
      </c>
      <c r="S68" s="96"/>
      <c r="U68" s="65" t="str">
        <f>IF((H68+I68+J68+K68+L68+M68)&lt;&gt;0, MIN(K15, (G68/(H68+I68+J68+K68+L68+M68))*K14/100 ), "-")</f>
        <v>-</v>
      </c>
      <c r="V68" s="65" t="str">
        <f t="shared" si="13"/>
        <v>-</v>
      </c>
      <c r="W68" s="66">
        <v>10</v>
      </c>
      <c r="X68" s="67" t="str">
        <f t="shared" si="14"/>
        <v>-</v>
      </c>
      <c r="Y68" s="67" t="str">
        <f t="shared" si="15"/>
        <v>-</v>
      </c>
    </row>
    <row r="69" spans="1:25">
      <c r="A69" s="96"/>
      <c r="C69" s="75"/>
      <c r="D69" s="75"/>
      <c r="E69" s="76"/>
      <c r="F69" s="76"/>
      <c r="G69" s="82" t="e">
        <f t="shared" si="0"/>
        <v>#DIV/0!</v>
      </c>
      <c r="H69" s="76"/>
      <c r="I69" s="76"/>
      <c r="J69" s="76"/>
      <c r="K69" s="76"/>
      <c r="L69" s="76"/>
      <c r="M69" s="76"/>
      <c r="N69" s="54" t="str">
        <f t="shared" si="10"/>
        <v>-</v>
      </c>
      <c r="O69" s="56" t="str">
        <f t="shared" si="11"/>
        <v>-</v>
      </c>
      <c r="P69" s="56" t="str">
        <f t="shared" si="12"/>
        <v>-</v>
      </c>
      <c r="S69" s="96"/>
      <c r="U69" s="65" t="str">
        <f>IF((H69+I69+J69+K69+L69+M69)&lt;&gt;0, MIN(K15, (G69/(H69+I69+J69+K69+L69+M69))*K14/100 ), "-")</f>
        <v>-</v>
      </c>
      <c r="V69" s="65" t="str">
        <f t="shared" si="13"/>
        <v>-</v>
      </c>
      <c r="W69" s="66">
        <v>10</v>
      </c>
      <c r="X69" s="67" t="str">
        <f t="shared" si="14"/>
        <v>-</v>
      </c>
      <c r="Y69" s="67" t="str">
        <f t="shared" si="15"/>
        <v>-</v>
      </c>
    </row>
    <row r="70" spans="1:25">
      <c r="A70" s="96"/>
      <c r="C70" s="75"/>
      <c r="D70" s="75"/>
      <c r="E70" s="76"/>
      <c r="F70" s="76"/>
      <c r="G70" s="82" t="e">
        <f t="shared" si="0"/>
        <v>#DIV/0!</v>
      </c>
      <c r="H70" s="76"/>
      <c r="I70" s="76"/>
      <c r="J70" s="76"/>
      <c r="K70" s="76"/>
      <c r="L70" s="76"/>
      <c r="M70" s="76"/>
      <c r="N70" s="54" t="str">
        <f t="shared" si="10"/>
        <v>-</v>
      </c>
      <c r="O70" s="56" t="str">
        <f t="shared" si="11"/>
        <v>-</v>
      </c>
      <c r="P70" s="56" t="str">
        <f t="shared" si="12"/>
        <v>-</v>
      </c>
      <c r="S70" s="96"/>
      <c r="U70" s="65" t="str">
        <f>IF((H70+I70+J70+K70+L70+M70)&lt;&gt;0, MIN(K15, (G70/(H70+I70+J70+K70+L70+M70))*K14/100 ), "-")</f>
        <v>-</v>
      </c>
      <c r="V70" s="65" t="str">
        <f t="shared" si="13"/>
        <v>-</v>
      </c>
      <c r="W70" s="66">
        <v>10</v>
      </c>
      <c r="X70" s="67" t="str">
        <f t="shared" si="14"/>
        <v>-</v>
      </c>
      <c r="Y70" s="67" t="str">
        <f t="shared" si="15"/>
        <v>-</v>
      </c>
    </row>
    <row r="71" spans="1:25">
      <c r="A71" s="96"/>
      <c r="C71" s="75"/>
      <c r="D71" s="75"/>
      <c r="E71" s="76"/>
      <c r="F71" s="76"/>
      <c r="G71" s="82" t="e">
        <f t="shared" si="0"/>
        <v>#DIV/0!</v>
      </c>
      <c r="H71" s="76"/>
      <c r="I71" s="76"/>
      <c r="J71" s="76"/>
      <c r="K71" s="76"/>
      <c r="L71" s="76"/>
      <c r="M71" s="76"/>
      <c r="N71" s="54" t="str">
        <f t="shared" si="1"/>
        <v>-</v>
      </c>
      <c r="O71" s="56" t="str">
        <f t="shared" si="2"/>
        <v>-</v>
      </c>
      <c r="P71" s="56" t="str">
        <f t="shared" si="3"/>
        <v>-</v>
      </c>
      <c r="S71" s="96"/>
      <c r="U71" s="65" t="str">
        <f>IF((H71+I71+J71+K71+L71+M71)&lt;&gt;0, MIN(K15, (G71/(H71+I71+J71+K71+L71+M71))*K14/100 ), "-")</f>
        <v>-</v>
      </c>
      <c r="V71" s="65" t="str">
        <f t="shared" si="4"/>
        <v>-</v>
      </c>
      <c r="W71" s="66">
        <f>P14</f>
        <v>10</v>
      </c>
      <c r="X71" s="67" t="str">
        <f t="shared" si="5"/>
        <v>-</v>
      </c>
      <c r="Y71" s="67" t="str">
        <f t="shared" si="6"/>
        <v>-</v>
      </c>
    </row>
    <row r="72" spans="1:25" s="3" customFormat="1" ht="62.1" customHeight="1">
      <c r="A72" s="96"/>
      <c r="C72" s="100" t="s">
        <v>53</v>
      </c>
      <c r="D72" s="100"/>
      <c r="E72" s="100"/>
      <c r="F72" s="100"/>
      <c r="G72" s="100"/>
      <c r="H72" s="100"/>
      <c r="I72" s="100"/>
      <c r="J72" s="100"/>
      <c r="K72" s="101"/>
      <c r="L72" s="98" t="s">
        <v>69</v>
      </c>
      <c r="M72" s="99"/>
      <c r="N72" s="21">
        <f>SUM(N21:N71)</f>
        <v>0</v>
      </c>
      <c r="O72" s="15" t="s">
        <v>23</v>
      </c>
      <c r="P72" s="57">
        <f>SUM(P21:P71)</f>
        <v>0</v>
      </c>
      <c r="S72" s="96"/>
      <c r="U72" s="4"/>
    </row>
    <row r="73" spans="1:25" ht="15.95" customHeight="1">
      <c r="A73" s="96"/>
      <c r="L73" s="89" t="s">
        <v>54</v>
      </c>
      <c r="M73" s="89"/>
      <c r="N73" s="89"/>
      <c r="O73" s="89"/>
      <c r="P73" s="89"/>
      <c r="S73" s="96"/>
    </row>
    <row r="74" spans="1:25">
      <c r="A74" s="96"/>
      <c r="L74" s="90"/>
      <c r="M74" s="90"/>
      <c r="N74" s="90"/>
      <c r="O74" s="90"/>
      <c r="P74" s="90"/>
      <c r="S74" s="96"/>
    </row>
    <row r="75" spans="1:25" ht="21.95" customHeight="1">
      <c r="A75" s="96"/>
      <c r="C75" s="48" t="s">
        <v>15</v>
      </c>
      <c r="D75" s="46"/>
      <c r="E75" s="47"/>
      <c r="F75" s="47"/>
      <c r="G75" s="47"/>
      <c r="H75" s="47"/>
      <c r="I75" s="47"/>
      <c r="J75" s="47"/>
      <c r="S75" s="96"/>
    </row>
    <row r="76" spans="1:25" ht="15.95" customHeight="1">
      <c r="A76" s="96"/>
      <c r="S76" s="96"/>
    </row>
    <row r="77" spans="1:25" ht="15.95" customHeight="1">
      <c r="A77" s="96"/>
      <c r="D77" s="49" t="s">
        <v>55</v>
      </c>
      <c r="E77" s="49"/>
      <c r="F77" s="49"/>
      <c r="G77" s="49"/>
      <c r="H77" s="49" t="str">
        <f>F4</f>
        <v>Menu déroulant</v>
      </c>
      <c r="I77" s="49"/>
      <c r="J77" s="49">
        <f>K4</f>
        <v>2026</v>
      </c>
      <c r="K77" s="49"/>
      <c r="L77" s="49"/>
      <c r="M77" s="49"/>
      <c r="N77" s="49"/>
      <c r="S77" s="96"/>
    </row>
    <row r="78" spans="1:25" ht="15" customHeight="1">
      <c r="A78" s="96"/>
      <c r="C78" s="5"/>
      <c r="D78" s="123" t="s">
        <v>24</v>
      </c>
      <c r="E78" s="124"/>
      <c r="F78" s="124"/>
      <c r="G78" s="124"/>
      <c r="H78" s="124"/>
      <c r="I78" s="124"/>
      <c r="J78" s="124"/>
      <c r="K78" s="124"/>
      <c r="L78" s="124"/>
      <c r="M78" s="125"/>
      <c r="N78" s="53">
        <f>N79+N80+N81+N82+N83+N84</f>
        <v>0</v>
      </c>
      <c r="S78" s="96"/>
    </row>
    <row r="79" spans="1:25" ht="15" customHeight="1">
      <c r="A79" s="96"/>
      <c r="C79" s="5"/>
      <c r="D79" s="50" t="s">
        <v>19</v>
      </c>
      <c r="E79" s="59"/>
      <c r="F79" s="59"/>
      <c r="G79" s="59"/>
      <c r="H79" s="59"/>
      <c r="I79" s="59"/>
      <c r="J79" s="59"/>
      <c r="K79" s="59"/>
      <c r="L79" s="59"/>
      <c r="M79" s="60"/>
      <c r="N79" s="53">
        <f>SUMPRODUCT(E21:E71,H21:H71)</f>
        <v>0</v>
      </c>
      <c r="S79" s="96"/>
    </row>
    <row r="80" spans="1:25" ht="15.95" customHeight="1">
      <c r="A80" s="96"/>
      <c r="C80" s="5"/>
      <c r="D80" s="120" t="s">
        <v>10</v>
      </c>
      <c r="E80" s="51" t="s">
        <v>14</v>
      </c>
      <c r="F80" s="51"/>
      <c r="G80" s="51"/>
      <c r="H80" s="51"/>
      <c r="I80" s="51"/>
      <c r="J80" s="51"/>
      <c r="K80" s="51"/>
      <c r="L80" s="51"/>
      <c r="M80" s="52"/>
      <c r="N80" s="53">
        <f>SUMPRODUCT(E21:E71,I21:I71)</f>
        <v>0</v>
      </c>
      <c r="S80" s="96"/>
    </row>
    <row r="81" spans="1:19">
      <c r="A81" s="96"/>
      <c r="C81" s="5"/>
      <c r="D81" s="121"/>
      <c r="E81" s="51" t="s">
        <v>11</v>
      </c>
      <c r="F81" s="51"/>
      <c r="G81" s="51"/>
      <c r="H81" s="51"/>
      <c r="I81" s="51"/>
      <c r="J81" s="51"/>
      <c r="K81" s="51"/>
      <c r="L81" s="51"/>
      <c r="M81" s="52"/>
      <c r="N81" s="53">
        <f>SUMPRODUCT(E21:E71,J21:J71)</f>
        <v>0</v>
      </c>
      <c r="S81" s="96"/>
    </row>
    <row r="82" spans="1:19">
      <c r="A82" s="96"/>
      <c r="C82" s="5"/>
      <c r="D82" s="121"/>
      <c r="E82" s="51" t="s">
        <v>13</v>
      </c>
      <c r="F82" s="51"/>
      <c r="G82" s="51"/>
      <c r="H82" s="51"/>
      <c r="I82" s="51"/>
      <c r="J82" s="51"/>
      <c r="K82" s="51"/>
      <c r="L82" s="51"/>
      <c r="M82" s="52"/>
      <c r="N82" s="53">
        <f>SUMPRODUCT(E21:E71,K21:K71)</f>
        <v>0</v>
      </c>
      <c r="S82" s="96"/>
    </row>
    <row r="83" spans="1:19">
      <c r="A83" s="96"/>
      <c r="C83" s="5"/>
      <c r="D83" s="122"/>
      <c r="E83" s="117" t="s">
        <v>12</v>
      </c>
      <c r="F83" s="118"/>
      <c r="G83" s="118"/>
      <c r="H83" s="118"/>
      <c r="I83" s="118"/>
      <c r="J83" s="118"/>
      <c r="K83" s="118"/>
      <c r="L83" s="118"/>
      <c r="M83" s="119"/>
      <c r="N83" s="53">
        <f>SUMPRODUCT(E21:E71,L21:L71)</f>
        <v>0</v>
      </c>
      <c r="S83" s="96"/>
    </row>
    <row r="84" spans="1:19" ht="17.100000000000001" customHeight="1">
      <c r="A84" s="96"/>
      <c r="C84" s="5"/>
      <c r="D84" s="126" t="s">
        <v>25</v>
      </c>
      <c r="E84" s="127"/>
      <c r="F84" s="81"/>
      <c r="G84" s="59"/>
      <c r="H84" s="59"/>
      <c r="I84" s="59"/>
      <c r="J84" s="59"/>
      <c r="K84" s="59"/>
      <c r="L84" s="59"/>
      <c r="M84" s="60"/>
      <c r="N84" s="53">
        <f>SUMPRODUCT(E21:E71,M21:M71)</f>
        <v>0</v>
      </c>
      <c r="S84" s="96"/>
    </row>
    <row r="85" spans="1:19">
      <c r="A85" s="96"/>
      <c r="C85" s="5"/>
      <c r="D85" s="123" t="s">
        <v>9</v>
      </c>
      <c r="E85" s="124"/>
      <c r="F85" s="124"/>
      <c r="G85" s="124"/>
      <c r="H85" s="124"/>
      <c r="I85" s="124"/>
      <c r="J85" s="124"/>
      <c r="K85" s="124"/>
      <c r="L85" s="124"/>
      <c r="M85" s="125"/>
      <c r="N85" s="77">
        <f>P72</f>
        <v>0</v>
      </c>
      <c r="S85" s="96"/>
    </row>
    <row r="86" spans="1:19">
      <c r="A86" s="96"/>
      <c r="S86" s="96"/>
    </row>
    <row r="87" spans="1:19" ht="18" customHeight="1">
      <c r="A87" s="96"/>
      <c r="C87" s="116"/>
      <c r="D87" s="116"/>
      <c r="E87" s="116"/>
      <c r="F87" s="116"/>
      <c r="G87" s="116"/>
      <c r="H87" s="116"/>
      <c r="I87" s="116"/>
      <c r="J87" s="116"/>
      <c r="K87" s="116"/>
      <c r="L87" s="8"/>
      <c r="M87" s="6"/>
      <c r="N87" s="6"/>
      <c r="O87" s="6"/>
      <c r="P87" s="6"/>
      <c r="Q87" s="6"/>
      <c r="S87" s="96"/>
    </row>
    <row r="88" spans="1:19">
      <c r="A88" s="96"/>
      <c r="C88" s="116"/>
      <c r="D88" s="116"/>
      <c r="E88" s="116"/>
      <c r="F88" s="116"/>
      <c r="G88" s="116"/>
      <c r="H88" s="116"/>
      <c r="I88" s="116"/>
      <c r="J88" s="116"/>
      <c r="K88" s="116"/>
      <c r="L88" s="8"/>
      <c r="N88" s="19"/>
      <c r="O88" s="19"/>
      <c r="P88" s="19"/>
      <c r="Q88" s="6"/>
      <c r="S88" s="96"/>
    </row>
    <row r="89" spans="1:19">
      <c r="A89" s="96"/>
      <c r="C89" s="116"/>
      <c r="D89" s="116"/>
      <c r="E89" s="116"/>
      <c r="F89" s="116"/>
      <c r="G89" s="116"/>
      <c r="H89" s="116"/>
      <c r="I89" s="116"/>
      <c r="J89" s="116"/>
      <c r="K89" s="116"/>
      <c r="L89" s="8"/>
      <c r="M89" s="19"/>
      <c r="N89" s="19"/>
      <c r="O89" s="19"/>
      <c r="P89" s="19"/>
      <c r="Q89" s="6"/>
      <c r="S89" s="96"/>
    </row>
    <row r="90" spans="1:19" ht="21">
      <c r="A90" s="96"/>
      <c r="C90" s="116"/>
      <c r="D90" s="116"/>
      <c r="E90" s="116"/>
      <c r="F90" s="116"/>
      <c r="G90" s="116"/>
      <c r="H90" s="116"/>
      <c r="I90" s="116"/>
      <c r="J90" s="116"/>
      <c r="K90" s="116"/>
      <c r="L90" s="113" t="str">
        <f>CONCATENATE('informations-collectivite'!E5)</f>
        <v/>
      </c>
      <c r="M90" s="113"/>
      <c r="N90" s="113"/>
      <c r="O90" s="113"/>
      <c r="P90" s="113"/>
      <c r="Q90" s="6"/>
      <c r="S90" s="96"/>
    </row>
    <row r="91" spans="1:19">
      <c r="A91" s="96"/>
      <c r="C91" s="1"/>
      <c r="D91" s="1"/>
      <c r="E91" s="1"/>
      <c r="F91" s="1"/>
      <c r="G91" s="1"/>
      <c r="H91" s="1"/>
      <c r="I91" s="1"/>
      <c r="J91" s="1"/>
      <c r="K91" s="1"/>
      <c r="L91" s="8"/>
      <c r="M91" s="19"/>
      <c r="N91" s="19"/>
      <c r="O91" s="19"/>
      <c r="P91" s="19"/>
      <c r="S91" s="96"/>
    </row>
    <row r="92" spans="1:19">
      <c r="A92" s="96"/>
      <c r="B92" s="19"/>
      <c r="C92" s="19"/>
      <c r="D92" s="19"/>
      <c r="E92" s="19"/>
      <c r="F92" s="19"/>
      <c r="G92" s="19"/>
      <c r="H92" s="19"/>
      <c r="I92" s="19"/>
      <c r="J92" s="19"/>
      <c r="K92" s="19"/>
      <c r="L92" s="19"/>
      <c r="M92" s="19"/>
      <c r="N92" s="19"/>
      <c r="O92" s="19"/>
      <c r="P92" s="19"/>
      <c r="Q92" s="19"/>
      <c r="R92" s="19"/>
      <c r="S92" s="96"/>
    </row>
    <row r="93" spans="1:19">
      <c r="A93" s="96"/>
      <c r="B93" s="96"/>
      <c r="C93" s="96"/>
      <c r="D93" s="96"/>
      <c r="E93" s="96"/>
      <c r="F93" s="96"/>
      <c r="G93" s="96"/>
      <c r="H93" s="96"/>
      <c r="I93" s="96"/>
      <c r="J93" s="96"/>
      <c r="K93" s="96"/>
      <c r="L93" s="96"/>
      <c r="M93" s="96"/>
      <c r="N93" s="96"/>
      <c r="O93" s="96"/>
      <c r="P93" s="96"/>
      <c r="Q93" s="96"/>
      <c r="R93" s="96"/>
      <c r="S93" s="96"/>
    </row>
  </sheetData>
  <mergeCells count="37">
    <mergeCell ref="A1:A92"/>
    <mergeCell ref="C87:K90"/>
    <mergeCell ref="E83:M83"/>
    <mergeCell ref="D80:D83"/>
    <mergeCell ref="D85:M85"/>
    <mergeCell ref="D84:E84"/>
    <mergeCell ref="C10:E10"/>
    <mergeCell ref="G9:P9"/>
    <mergeCell ref="G10:P10"/>
    <mergeCell ref="K11:L11"/>
    <mergeCell ref="D11:G11"/>
    <mergeCell ref="D12:G12"/>
    <mergeCell ref="N14:O14"/>
    <mergeCell ref="D78:M78"/>
    <mergeCell ref="S2:S92"/>
    <mergeCell ref="A93:S93"/>
    <mergeCell ref="H17:M17"/>
    <mergeCell ref="L72:M72"/>
    <mergeCell ref="C72:K72"/>
    <mergeCell ref="C15:J15"/>
    <mergeCell ref="M8:P8"/>
    <mergeCell ref="C14:J14"/>
    <mergeCell ref="I19:L19"/>
    <mergeCell ref="H18:L18"/>
    <mergeCell ref="E3:L3"/>
    <mergeCell ref="L90:P90"/>
    <mergeCell ref="C9:E9"/>
    <mergeCell ref="E5:P5"/>
    <mergeCell ref="E1:P1"/>
    <mergeCell ref="L73:P74"/>
    <mergeCell ref="H12:M12"/>
    <mergeCell ref="C8:E8"/>
    <mergeCell ref="G8:I8"/>
    <mergeCell ref="K8:L8"/>
    <mergeCell ref="E2:P2"/>
    <mergeCell ref="F4:H4"/>
    <mergeCell ref="M3:O3"/>
  </mergeCells>
  <dataValidations count="4">
    <dataValidation allowBlank="1" showErrorMessage="1" promptTitle="Carte SNCF" prompt="Sélectionnez le type de réduction présenté" sqref="J20" xr:uid="{00000000-0002-0000-0200-000000000000}"/>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K20:L20" xr:uid="{00000000-0002-0000-0200-000001000000}"/>
    <dataValidation allowBlank="1" showInputMessage="1" showErrorMessage="1" promptTitle="Nombre de lits" sqref="D11:D12" xr:uid="{00000000-0002-0000-0200-000002000000}"/>
    <dataValidation type="whole" allowBlank="1" showInputMessage="1" showErrorMessage="1" errorTitle="Nb entier svp" promptTitle="Nb de lits" sqref="H11" xr:uid="{00000000-0002-0000-0200-000003000000}">
      <formula1>0</formula1>
      <formula2>10000</formula2>
    </dataValidation>
  </dataValidations>
  <pageMargins left="0.7" right="0.7" top="0.75" bottom="0.75" header="0.3" footer="0.3"/>
  <pageSetup paperSize="69" orientation="portrait" horizontalDpi="0" verticalDpi="0"/>
  <headerFooter scaleWithDoc="0" alignWithMargins="0">
    <oddHeader>&amp;C&amp;"Calibri,Normal"&amp;K000000REGISTRE DU LOGEUR</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4000000}">
          <x14:formula1>
            <xm:f>Donnees!$A$37:$A$49</xm:f>
          </x14:formula1>
          <xm:sqref>F4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informations-collectivite</vt:lpstr>
      <vt:lpstr>Donnees</vt:lpstr>
      <vt:lpstr>registre du logeur</vt:lpstr>
      <vt:lpstr>'registre du logeur'!Zone_d_impression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Mireille GULDALIAN</cp:lastModifiedBy>
  <dcterms:created xsi:type="dcterms:W3CDTF">2018-12-12T09:50:53Z</dcterms:created>
  <dcterms:modified xsi:type="dcterms:W3CDTF">2026-07-17T08:32:26Z</dcterms:modified>
</cp:coreProperties>
</file>